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vi.besho\Desktop\Vivi Besho\Desktop\STATISTIKAT FISKALE\STATISTIKA FISKALE NE VITE\"/>
    </mc:Choice>
  </mc:AlternateContent>
  <xr:revisionPtr revIDLastSave="0" documentId="13_ncr:1_{405261BC-961B-464C-B8AE-8CDE5E3A72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iscal Accounts" sheetId="1" r:id="rId1"/>
    <sheet name="Fiscal Accounts (% of GDP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123Graph_A" localSheetId="1">'[1]DAILY from archive'!#REF!</definedName>
    <definedName name="__123Graph_A">'[1]DAILY from archive'!#REF!</definedName>
    <definedName name="__123Graph_AADVANCE" localSheetId="1">#REF!</definedName>
    <definedName name="__123Graph_AADVANCE">#REF!</definedName>
    <definedName name="__123Graph_ACPI_ER_LOG" localSheetId="1">[2]ER!#REF!</definedName>
    <definedName name="__123Graph_ACPI_ER_LOG">[2]ER!#REF!</definedName>
    <definedName name="__123Graph_ACUMCHANGE" localSheetId="1">'[3]DAILY from archive'!#REF!</definedName>
    <definedName name="__123Graph_ACUMCHANGE">'[3]DAILY from archive'!#REF!</definedName>
    <definedName name="__123Graph_ADAILYEXR">'[3]DAILY from archive'!$J$177:$J$332</definedName>
    <definedName name="__123Graph_ADAILYRATE" localSheetId="1">'[3]DAILY from archive'!#REF!</definedName>
    <definedName name="__123Graph_ADAILYRATE">'[3]DAILY from archive'!#REF!</definedName>
    <definedName name="__123Graph_AGRAPH1" localSheetId="1">[4]M!#REF!</definedName>
    <definedName name="__123Graph_AGRAPH1">[4]M!#REF!</definedName>
    <definedName name="__123Graph_AGRAPH2" localSheetId="1">[4]M!#REF!</definedName>
    <definedName name="__123Graph_AGRAPH2">[4]M!#REF!</definedName>
    <definedName name="__123Graph_AGRAPH3" localSheetId="1">[4]M!#REF!</definedName>
    <definedName name="__123Graph_AGRAPH3">[4]M!#REF!</definedName>
    <definedName name="__123Graph_AIBA_IBRD">[2]WB!$Q$62:$AK$62</definedName>
    <definedName name="__123Graph_AIBRD_LEND">[2]WB!$Q$13:$AK$13</definedName>
    <definedName name="__123Graph_APIPELINE">[2]BoP!$U$359:$AQ$359</definedName>
    <definedName name="__123Graph_AREER" localSheetId="1">[2]ER!#REF!</definedName>
    <definedName name="__123Graph_AREER">[2]ER!#REF!</definedName>
    <definedName name="__123Graph_ARESERVES">[5]NFA!$AX$73:$BZ$73</definedName>
    <definedName name="__123Graph_AWB_ADJ_PRJ">[2]WB!$Q$255:$AK$255</definedName>
    <definedName name="__123Graph_B" localSheetId="1">[6]revagtrim!#REF!</definedName>
    <definedName name="__123Graph_B">[6]revagtrim!#REF!</definedName>
    <definedName name="__123Graph_BCPI_ER_LOG" localSheetId="1">[2]ER!#REF!</definedName>
    <definedName name="__123Graph_BCPI_ER_LOG">[2]ER!#REF!</definedName>
    <definedName name="__123Graph_BCUMCHANGE" localSheetId="1">'[3]DAILY from archive'!#REF!</definedName>
    <definedName name="__123Graph_BCUMCHANGE">'[3]DAILY from archive'!#REF!</definedName>
    <definedName name="__123Graph_BDAILYEXR" localSheetId="1">'[3]DAILY from archive'!#REF!</definedName>
    <definedName name="__123Graph_BDAILYEXR">'[3]DAILY from archive'!#REF!</definedName>
    <definedName name="__123Graph_BDAILYRATE" localSheetId="1">'[3]DAILY from archive'!#REF!</definedName>
    <definedName name="__123Graph_BDAILYRATE">'[3]DAILY from archive'!#REF!</definedName>
    <definedName name="__123Graph_BIBA_IBRD" localSheetId="1">[2]WB!#REF!</definedName>
    <definedName name="__123Graph_BIBA_IBRD">[2]WB!#REF!</definedName>
    <definedName name="__123Graph_BIBRD_LEND">[2]WB!$Q$61:$AK$61</definedName>
    <definedName name="__123Graph_BPIPELINE">[2]BoP!$U$358:$AQ$358</definedName>
    <definedName name="__123Graph_BREER" localSheetId="1">[2]ER!#REF!</definedName>
    <definedName name="__123Graph_BREER">[2]ER!#REF!</definedName>
    <definedName name="__123Graph_BRESERVES">[5]NFA!$AX$74:$BZ$74</definedName>
    <definedName name="__123Graph_BWB_ADJ_PRJ">[2]WB!$Q$257:$AK$257</definedName>
    <definedName name="__123Graph_C" localSheetId="1">[6]revagtrim!#REF!</definedName>
    <definedName name="__123Graph_C">[6]revagtrim!#REF!</definedName>
    <definedName name="__123Graph_CDAILYEXR" localSheetId="1">'[3]DAILY from archive'!#REF!</definedName>
    <definedName name="__123Graph_CDAILYEXR">'[3]DAILY from archive'!#REF!</definedName>
    <definedName name="__123Graph_CDAILYRATE" localSheetId="1">'[3]DAILY from archive'!#REF!</definedName>
    <definedName name="__123Graph_CDAILYRATE">'[3]DAILY from archive'!#REF!</definedName>
    <definedName name="__123Graph_CREER" localSheetId="1">[2]ER!#REF!</definedName>
    <definedName name="__123Graph_CREER">[2]ER!#REF!</definedName>
    <definedName name="__123Graph_D" localSheetId="1">[7]SEI!#REF!</definedName>
    <definedName name="__123Graph_D">[7]SEI!#REF!</definedName>
    <definedName name="__123Graph_DDAILYEXR" localSheetId="1">'[3]DAILY from archive'!#REF!</definedName>
    <definedName name="__123Graph_DDAILYEXR">'[3]DAILY from archive'!#REF!</definedName>
    <definedName name="__123Graph_DDAILYRATE" localSheetId="1">'[3]DAILY from archive'!#REF!</definedName>
    <definedName name="__123Graph_DDAILYRATE">'[3]DAILY from archive'!#REF!</definedName>
    <definedName name="__123Graph_E" localSheetId="1">[7]SEI!#REF!</definedName>
    <definedName name="__123Graph_E">[7]SEI!#REF!</definedName>
    <definedName name="__123Graph_EDAILYEXR" localSheetId="1">'[3]DAILY from archive'!#REF!</definedName>
    <definedName name="__123Graph_EDAILYEXR">'[3]DAILY from archive'!#REF!</definedName>
    <definedName name="__123Graph_F" localSheetId="1">[7]SEI!#REF!</definedName>
    <definedName name="__123Graph_F">[7]SEI!#REF!</definedName>
    <definedName name="__123Graph_FDAILYEXR">'[3]DAILY from archive'!$AA$18:$AA$332</definedName>
    <definedName name="__123Graph_X">'[8]SUMMARY TABLE'!$C$5:$S$5</definedName>
    <definedName name="__123Graph_XCUMCHANGE" localSheetId="1">'[3]DAILY from archive'!#REF!</definedName>
    <definedName name="__123Graph_XCUMCHANGE">'[3]DAILY from archive'!#REF!</definedName>
    <definedName name="__123Graph_XDAILYEXR">'[3]DAILY from archive'!$D$177:$D$332</definedName>
    <definedName name="__123Graph_XDAILYRATE">'[3]DAILY from archive'!$D$177:$D$332</definedName>
    <definedName name="__123Graph_XIBRD_LEND">[2]WB!$Q$9:$AK$9</definedName>
    <definedName name="_1__123Graph_A_1" localSheetId="1">'[1]DAILY from archive'!#REF!</definedName>
    <definedName name="_100__123Graph_AREER_1">[2]ER!#REF!</definedName>
    <definedName name="_1001tab12_2">#REF!</definedName>
    <definedName name="_1002tab12_3" localSheetId="1">#REF!</definedName>
    <definedName name="_1005tab12_3">#REF!</definedName>
    <definedName name="_1006tab14_1" localSheetId="1">#REF!</definedName>
    <definedName name="_1009tab14_1">#REF!</definedName>
    <definedName name="_101__123Graph_AREER_2" localSheetId="1">[2]ER!#REF!</definedName>
    <definedName name="_1010tab14_2" localSheetId="1">#REF!</definedName>
    <definedName name="_1013tab14_2">#REF!</definedName>
    <definedName name="_1014tab14_3" localSheetId="1">#REF!</definedName>
    <definedName name="_1017tab14_3">#REF!</definedName>
    <definedName name="_1018tab15_1" localSheetId="1">#REF!</definedName>
    <definedName name="_1021tab15_1">#REF!</definedName>
    <definedName name="_1022tab15_2" localSheetId="1">#REF!</definedName>
    <definedName name="_1025tab15_2">#REF!</definedName>
    <definedName name="_1026tab15_3" localSheetId="1">#REF!</definedName>
    <definedName name="_1029tab15_3">#REF!</definedName>
    <definedName name="_1030tab9_1" localSheetId="1">[9]Assumptions!#REF!</definedName>
    <definedName name="_1033tab9_1">[9]Assumptions!#REF!</definedName>
    <definedName name="_1034tab9_2" localSheetId="1">[9]Assumptions!#REF!</definedName>
    <definedName name="_1037tab9_2">[9]Assumptions!#REF!</definedName>
    <definedName name="_1038tab9_3" localSheetId="1">[9]Assumptions!#REF!</definedName>
    <definedName name="_104__123Graph_AREER_2">[2]ER!#REF!</definedName>
    <definedName name="_1041tab9_3">[9]Assumptions!#REF!</definedName>
    <definedName name="_1042Tabel_1">[10]Tregues!$A$1:$J$50</definedName>
    <definedName name="_1043Tabel_2">[10]Tregues!$A$1:$J$50</definedName>
    <definedName name="_1044TABLE14_1" localSheetId="1">#REF!</definedName>
    <definedName name="_1047TABLE14_1">#REF!</definedName>
    <definedName name="_1048TABLE14_2" localSheetId="1">#REF!</definedName>
    <definedName name="_105__123Graph_AREER_3" localSheetId="1">[2]ER!#REF!</definedName>
    <definedName name="_1051TABLE14_2">#REF!</definedName>
    <definedName name="_1052TABLE14_3" localSheetId="1">#REF!</definedName>
    <definedName name="_1055TABLE14_3">#REF!</definedName>
    <definedName name="_1056TABLE15_1" localSheetId="1">#REF!</definedName>
    <definedName name="_1059TABLE15_1">#REF!</definedName>
    <definedName name="_1060TABLE15_2" localSheetId="1">#REF!</definedName>
    <definedName name="_1063TABLE15_2">#REF!</definedName>
    <definedName name="_1064TABLE15_3" localSheetId="1">#REF!</definedName>
    <definedName name="_1067TABLE15_3">#REF!</definedName>
    <definedName name="_1068Tetor_Ar_TOT_Lek_1" localSheetId="1">'[11]2003'!#REF!</definedName>
    <definedName name="_1071Tetor_Ar_TOT_Lek_1">'[11]2003'!#REF!</definedName>
    <definedName name="_1072Tetor_Ar_TOT_Lek_2" localSheetId="1">'[11]2003'!#REF!</definedName>
    <definedName name="_1075Tetor_Ar_TOT_Lek_2">'[11]2003'!#REF!</definedName>
    <definedName name="_1076Tetor_Ar_TOT_Lek_3" localSheetId="1">'[11]2003'!#REF!</definedName>
    <definedName name="_1079Tetor_Ar_TOT_Lek_3">'[11]2003'!#REF!</definedName>
    <definedName name="_108__123Graph_AREER_3">[2]ER!#REF!</definedName>
    <definedName name="_1080Tetor_Ar_TOT_Valute_1" localSheetId="1">'[11]2003'!#REF!</definedName>
    <definedName name="_1083Tetor_Ar_TOT_Valute_1">'[11]2003'!#REF!</definedName>
    <definedName name="_1084Tetor_Ar_TOT_Valute_2" localSheetId="1">'[11]2003'!#REF!</definedName>
    <definedName name="_1087Tetor_Ar_TOT_Valute_2">'[11]2003'!#REF!</definedName>
    <definedName name="_1088Tetor_Ar_TOT_Valute_3" localSheetId="1">'[11]2003'!#REF!</definedName>
    <definedName name="_109__123Graph_B_1" localSheetId="1">[6]revagtrim!#REF!</definedName>
    <definedName name="_1091Tetor_Ar_TOT_Valute_3">'[11]2003'!#REF!</definedName>
    <definedName name="_1092viti2006_1">[12]kursi!$A$27:$M$37</definedName>
    <definedName name="_1093viti2007_1">[12]kursi!$A$41:$M$51</definedName>
    <definedName name="_1094what_1">{"ca",#N/A,FALSE,"Detailed BOP";"ka",#N/A,FALSE,"Detailed BOP";"btl",#N/A,FALSE,"Detailed BOP";#N/A,#N/A,FALSE,"Debt  Stock TBL";"imfprint",#N/A,FALSE,"IMF";"imfdebtservice",#N/A,FALSE,"IMF";"tradeprint",#N/A,FALSE,"Trade"}</definedName>
    <definedName name="_1095what_10">{"ca",#N/A,FALSE,"Detailed BOP";"ka",#N/A,FALSE,"Detailed BOP";"btl",#N/A,FALSE,"Detailed BOP";#N/A,#N/A,FALSE,"Debt  Stock TBL";"imfprint",#N/A,FALSE,"IMF";"imfdebtservice",#N/A,FALSE,"IMF";"tradeprint",#N/A,FALSE,"Trade"}</definedName>
    <definedName name="_1096what_11">{"ca",#N/A,FALSE,"Detailed BOP";"ka",#N/A,FALSE,"Detailed BOP";"btl",#N/A,FALSE,"Detailed BOP";#N/A,#N/A,FALSE,"Debt  Stock TBL";"imfprint",#N/A,FALSE,"IMF";"imfdebtservice",#N/A,FALSE,"IMF";"tradeprint",#N/A,FALSE,"Trade"}</definedName>
    <definedName name="_1097what_12">{"ca",#N/A,FALSE,"Detailed BOP";"ka",#N/A,FALSE,"Detailed BOP";"btl",#N/A,FALSE,"Detailed BOP";#N/A,#N/A,FALSE,"Debt  Stock TBL";"imfprint",#N/A,FALSE,"IMF";"imfdebtservice",#N/A,FALSE,"IMF";"tradeprint",#N/A,FALSE,"Trade"}</definedName>
    <definedName name="_1098what_2">{"ca",#N/A,FALSE,"Detailed BOP";"ka",#N/A,FALSE,"Detailed BOP";"btl",#N/A,FALSE,"Detailed BOP";#N/A,#N/A,FALSE,"Debt  Stock TBL";"imfprint",#N/A,FALSE,"IMF";"imfdebtservice",#N/A,FALSE,"IMF";"tradeprint",#N/A,FALSE,"Trade"}</definedName>
    <definedName name="_1099what_3">{"ca",#N/A,FALSE,"Detailed BOP";"ka",#N/A,FALSE,"Detailed BOP";"btl",#N/A,FALSE,"Detailed BOP";#N/A,#N/A,FALSE,"Debt  Stock TBL";"imfprint",#N/A,FALSE,"IMF";"imfdebtservice",#N/A,FALSE,"IMF";"tradeprint",#N/A,FALSE,"Trade"}</definedName>
    <definedName name="_1100what_4">{"ca",#N/A,FALSE,"Detailed BOP";"ka",#N/A,FALSE,"Detailed BOP";"btl",#N/A,FALSE,"Detailed BOP";#N/A,#N/A,FALSE,"Debt  Stock TBL";"imfprint",#N/A,FALSE,"IMF";"imfdebtservice",#N/A,FALSE,"IMF";"tradeprint",#N/A,FALSE,"Trade"}</definedName>
    <definedName name="_1101what_5">{"ca",#N/A,FALSE,"Detailed BOP";"ka",#N/A,FALSE,"Detailed BOP";"btl",#N/A,FALSE,"Detailed BOP";#N/A,#N/A,FALSE,"Debt  Stock TBL";"imfprint",#N/A,FALSE,"IMF";"imfdebtservice",#N/A,FALSE,"IMF";"tradeprint",#N/A,FALSE,"Trade"}</definedName>
    <definedName name="_1102what_6">{"ca",#N/A,FALSE,"Detailed BOP";"ka",#N/A,FALSE,"Detailed BOP";"btl",#N/A,FALSE,"Detailed BOP";#N/A,#N/A,FALSE,"Debt  Stock TBL";"imfprint",#N/A,FALSE,"IMF";"imfdebtservice",#N/A,FALSE,"IMF";"tradeprint",#N/A,FALSE,"Trade"}</definedName>
    <definedName name="_1103what_7">{"ca",#N/A,FALSE,"Detailed BOP";"ka",#N/A,FALSE,"Detailed BOP";"btl",#N/A,FALSE,"Detailed BOP";#N/A,#N/A,FALSE,"Debt  Stock TBL";"imfprint",#N/A,FALSE,"IMF";"imfdebtservice",#N/A,FALSE,"IMF";"tradeprint",#N/A,FALSE,"Trade"}</definedName>
    <definedName name="_1104what_8">{"ca",#N/A,FALSE,"Detailed BOP";"ka",#N/A,FALSE,"Detailed BOP";"btl",#N/A,FALSE,"Detailed BOP";#N/A,#N/A,FALSE,"Debt  Stock TBL";"imfprint",#N/A,FALSE,"IMF";"imfdebtservice",#N/A,FALSE,"IMF";"tradeprint",#N/A,FALSE,"Trade"}</definedName>
    <definedName name="_1105what_9">{"ca",#N/A,FALSE,"Detailed BOP";"ka",#N/A,FALSE,"Detailed BOP";"btl",#N/A,FALSE,"Detailed BOP";#N/A,#N/A,FALSE,"Debt  Stock TBL";"imfprint",#N/A,FALSE,"IMF";"imfdebtservice",#N/A,FALSE,"IMF";"tradeprint",#N/A,FALSE,"Trade"}</definedName>
    <definedName name="_1106what_1_1">{"ca",#N/A,FALSE,"Detailed BOP";"ka",#N/A,FALSE,"Detailed BOP";"btl",#N/A,FALSE,"Detailed BOP";#N/A,#N/A,FALSE,"Debt  Stock TBL";"imfprint",#N/A,FALSE,"IMF";"imfdebtservice",#N/A,FALSE,"IMF";"tradeprint",#N/A,FALSE,"Trade"}</definedName>
    <definedName name="_1107what_2_1">{"ca",#N/A,FALSE,"Detailed BOP";"ka",#N/A,FALSE,"Detailed BOP";"btl",#N/A,FALSE,"Detailed BOP";#N/A,#N/A,FALSE,"Debt  Stock TBL";"imfprint",#N/A,FALSE,"IMF";"imfdebtservice",#N/A,FALSE,"IMF";"tradeprint",#N/A,FALSE,"Trade"}</definedName>
    <definedName name="_1108what_3_1">{"ca",#N/A,FALSE,"Detailed BOP";"ka",#N/A,FALSE,"Detailed BOP";"btl",#N/A,FALSE,"Detailed BOP";#N/A,#N/A,FALSE,"Debt  Stock TBL";"imfprint",#N/A,FALSE,"IMF";"imfdebtservice",#N/A,FALSE,"IMF";"tradeprint",#N/A,FALSE,"Trade"}</definedName>
    <definedName name="_1109wrn.BOP_MIDTERM._1">{"BOP_TAB",#N/A,FALSE,"N";"MIDTERM_TAB",#N/A,FALSE,"O"}</definedName>
    <definedName name="_1110wrn.BOP_MIDTERM._10">{"BOP_TAB",#N/A,FALSE,"N";"MIDTERM_TAB",#N/A,FALSE,"O"}</definedName>
    <definedName name="_1111wrn.BOP_MIDTERM._11">{"BOP_TAB",#N/A,FALSE,"N";"MIDTERM_TAB",#N/A,FALSE,"O"}</definedName>
    <definedName name="_1112wrn.BOP_MIDTERM._12">{"BOP_TAB",#N/A,FALSE,"N";"MIDTERM_TAB",#N/A,FALSE,"O"}</definedName>
    <definedName name="_1113wrn.BOP_MIDTERM._2">{"BOP_TAB",#N/A,FALSE,"N";"MIDTERM_TAB",#N/A,FALSE,"O"}</definedName>
    <definedName name="_1114wrn.BOP_MIDTERM._3">{"BOP_TAB",#N/A,FALSE,"N";"MIDTERM_TAB",#N/A,FALSE,"O"}</definedName>
    <definedName name="_1115wrn.BOP_MIDTERM._4">{"BOP_TAB",#N/A,FALSE,"N";"MIDTERM_TAB",#N/A,FALSE,"O"}</definedName>
    <definedName name="_1116wrn.BOP_MIDTERM._5">{"BOP_TAB",#N/A,FALSE,"N";"MIDTERM_TAB",#N/A,FALSE,"O"}</definedName>
    <definedName name="_1117wrn.BOP_MIDTERM._6">{"BOP_TAB",#N/A,FALSE,"N";"MIDTERM_TAB",#N/A,FALSE,"O"}</definedName>
    <definedName name="_1118wrn.BOP_MIDTERM._7">{"BOP_TAB",#N/A,FALSE,"N";"MIDTERM_TAB",#N/A,FALSE,"O"}</definedName>
    <definedName name="_1119wrn.BOP_MIDTERM._8">{"BOP_TAB",#N/A,FALSE,"N";"MIDTERM_TAB",#N/A,FALSE,"O"}</definedName>
    <definedName name="_112__123Graph_B_1">[6]revagtrim!#REF!</definedName>
    <definedName name="_1120wrn.BOP_MIDTERM._9">{"BOP_TAB",#N/A,FALSE,"N";"MIDTERM_TAB",#N/A,FALSE,"O"}</definedName>
    <definedName name="_1121wrn.BOP_MIDTERM._1_1">{"BOP_TAB",#N/A,FALSE,"N";"MIDTERM_TAB",#N/A,FALSE,"O"}</definedName>
    <definedName name="_1122wrn.BOP_MIDTERM._2_1">{"BOP_TAB",#N/A,FALSE,"N";"MIDTERM_TAB",#N/A,FALSE,"O"}</definedName>
    <definedName name="_1123wrn.BOP_MIDTERM._3_1">{"BOP_TAB",#N/A,FALSE,"N";"MIDTERM_TAB",#N/A,FALSE,"O"}</definedName>
    <definedName name="_1124wrn.formula._1">{#N/A,#N/A,FALSE,"MS"}</definedName>
    <definedName name="_1125wrn.formula._10">{#N/A,#N/A,FALSE,"MS"}</definedName>
    <definedName name="_1126wrn.formula._11">{#N/A,#N/A,FALSE,"MS"}</definedName>
    <definedName name="_1127wrn.formula._12">{#N/A,#N/A,FALSE,"MS"}</definedName>
    <definedName name="_1128wrn.formula._2">{#N/A,#N/A,FALSE,"MS"}</definedName>
    <definedName name="_1129wrn.formula._3">{#N/A,#N/A,FALSE,"MS"}</definedName>
    <definedName name="_113__123Graph_B_2" localSheetId="1">[6]revagtrim!#REF!</definedName>
    <definedName name="_1130wrn.formula._4">{#N/A,#N/A,FALSE,"MS"}</definedName>
    <definedName name="_1131wrn.formula._5">{#N/A,#N/A,FALSE,"MS"}</definedName>
    <definedName name="_1132wrn.formula._6">{#N/A,#N/A,FALSE,"MS"}</definedName>
    <definedName name="_1133wrn.formula._7">{#N/A,#N/A,FALSE,"MS"}</definedName>
    <definedName name="_1134wrn.formula._8">{#N/A,#N/A,FALSE,"MS"}</definedName>
    <definedName name="_1135wrn.formula._9">{#N/A,#N/A,FALSE,"MS"}</definedName>
    <definedName name="_1136wrn.formula._1_1">{#N/A,#N/A,FALSE,"MS"}</definedName>
    <definedName name="_1137wrn.formula._2_1">{#N/A,#N/A,FALSE,"MS"}</definedName>
    <definedName name="_1138wrn.formula._3_1">{#N/A,#N/A,FALSE,"MS"}</definedName>
    <definedName name="_1139wrn.IMF._.RR._.Office._1">{"ca",#N/A,FALSE,"Detailed BOP";"ka",#N/A,FALSE,"Detailed BOP";"btl",#N/A,FALSE,"Detailed BOP";#N/A,#N/A,FALSE,"Debt  Stock TBL";"imfprint",#N/A,FALSE,"IMF";"imfdebtservice",#N/A,FALSE,"IMF";"tradeprint",#N/A,FALSE,"Trade"}</definedName>
    <definedName name="_1140wrn.IMF._.RR._.Office._10">{"ca",#N/A,FALSE,"Detailed BOP";"ka",#N/A,FALSE,"Detailed BOP";"btl",#N/A,FALSE,"Detailed BOP";#N/A,#N/A,FALSE,"Debt  Stock TBL";"imfprint",#N/A,FALSE,"IMF";"imfdebtservice",#N/A,FALSE,"IMF";"tradeprint",#N/A,FALSE,"Trade"}</definedName>
    <definedName name="_1141wrn.IMF._.RR._.Office._11">{"ca",#N/A,FALSE,"Detailed BOP";"ka",#N/A,FALSE,"Detailed BOP";"btl",#N/A,FALSE,"Detailed BOP";#N/A,#N/A,FALSE,"Debt  Stock TBL";"imfprint",#N/A,FALSE,"IMF";"imfdebtservice",#N/A,FALSE,"IMF";"tradeprint",#N/A,FALSE,"Trade"}</definedName>
    <definedName name="_1142wrn.IMF._.RR._.Office._12">{"ca",#N/A,FALSE,"Detailed BOP";"ka",#N/A,FALSE,"Detailed BOP";"btl",#N/A,FALSE,"Detailed BOP";#N/A,#N/A,FALSE,"Debt  Stock TBL";"imfprint",#N/A,FALSE,"IMF";"imfdebtservice",#N/A,FALSE,"IMF";"tradeprint",#N/A,FALSE,"Trade"}</definedName>
    <definedName name="_1143wrn.IMF._.RR._.Office._2">{"ca",#N/A,FALSE,"Detailed BOP";"ka",#N/A,FALSE,"Detailed BOP";"btl",#N/A,FALSE,"Detailed BOP";#N/A,#N/A,FALSE,"Debt  Stock TBL";"imfprint",#N/A,FALSE,"IMF";"imfdebtservice",#N/A,FALSE,"IMF";"tradeprint",#N/A,FALSE,"Trade"}</definedName>
    <definedName name="_1144wrn.IMF._.RR._.Office._3">{"ca",#N/A,FALSE,"Detailed BOP";"ka",#N/A,FALSE,"Detailed BOP";"btl",#N/A,FALSE,"Detailed BOP";#N/A,#N/A,FALSE,"Debt  Stock TBL";"imfprint",#N/A,FALSE,"IMF";"imfdebtservice",#N/A,FALSE,"IMF";"tradeprint",#N/A,FALSE,"Trade"}</definedName>
    <definedName name="_1145wrn.IMF._.RR._.Office._4">{"ca",#N/A,FALSE,"Detailed BOP";"ka",#N/A,FALSE,"Detailed BOP";"btl",#N/A,FALSE,"Detailed BOP";#N/A,#N/A,FALSE,"Debt  Stock TBL";"imfprint",#N/A,FALSE,"IMF";"imfdebtservice",#N/A,FALSE,"IMF";"tradeprint",#N/A,FALSE,"Trade"}</definedName>
    <definedName name="_1146wrn.IMF._.RR._.Office._5">{"ca",#N/A,FALSE,"Detailed BOP";"ka",#N/A,FALSE,"Detailed BOP";"btl",#N/A,FALSE,"Detailed BOP";#N/A,#N/A,FALSE,"Debt  Stock TBL";"imfprint",#N/A,FALSE,"IMF";"imfdebtservice",#N/A,FALSE,"IMF";"tradeprint",#N/A,FALSE,"Trade"}</definedName>
    <definedName name="_1147wrn.IMF._.RR._.Office._6">{"ca",#N/A,FALSE,"Detailed BOP";"ka",#N/A,FALSE,"Detailed BOP";"btl",#N/A,FALSE,"Detailed BOP";#N/A,#N/A,FALSE,"Debt  Stock TBL";"imfprint",#N/A,FALSE,"IMF";"imfdebtservice",#N/A,FALSE,"IMF";"tradeprint",#N/A,FALSE,"Trade"}</definedName>
    <definedName name="_1148wrn.IMF._.RR._.Office._7">{"ca",#N/A,FALSE,"Detailed BOP";"ka",#N/A,FALSE,"Detailed BOP";"btl",#N/A,FALSE,"Detailed BOP";#N/A,#N/A,FALSE,"Debt  Stock TBL";"imfprint",#N/A,FALSE,"IMF";"imfdebtservice",#N/A,FALSE,"IMF";"tradeprint",#N/A,FALSE,"Trade"}</definedName>
    <definedName name="_1149wrn.IMF._.RR._.Office._8">{"ca",#N/A,FALSE,"Detailed BOP";"ka",#N/A,FALSE,"Detailed BOP";"btl",#N/A,FALSE,"Detailed BOP";#N/A,#N/A,FALSE,"Debt  Stock TBL";"imfprint",#N/A,FALSE,"IMF";"imfdebtservice",#N/A,FALSE,"IMF";"tradeprint",#N/A,FALSE,"Trade"}</definedName>
    <definedName name="_1150wrn.IMF._.RR._.Office._9">{"ca",#N/A,FALSE,"Detailed BOP";"ka",#N/A,FALSE,"Detailed BOP";"btl",#N/A,FALSE,"Detailed BOP";#N/A,#N/A,FALSE,"Debt  Stock TBL";"imfprint",#N/A,FALSE,"IMF";"imfdebtservice",#N/A,FALSE,"IMF";"tradeprint",#N/A,FALSE,"Trade"}</definedName>
    <definedName name="_1151wrn.IMF._.RR._.Office._1_1">{"ca",#N/A,FALSE,"Detailed BOP";"ka",#N/A,FALSE,"Detailed BOP";"btl",#N/A,FALSE,"Detailed BOP";#N/A,#N/A,FALSE,"Debt  Stock TBL";"imfprint",#N/A,FALSE,"IMF";"imfdebtservice",#N/A,FALSE,"IMF";"tradeprint",#N/A,FALSE,"Trade"}</definedName>
    <definedName name="_1152wrn.IMF._.RR._.Office._2_1">{"ca",#N/A,FALSE,"Detailed BOP";"ka",#N/A,FALSE,"Detailed BOP";"btl",#N/A,FALSE,"Detailed BOP";#N/A,#N/A,FALSE,"Debt  Stock TBL";"imfprint",#N/A,FALSE,"IMF";"imfdebtservice",#N/A,FALSE,"IMF";"tradeprint",#N/A,FALSE,"Trade"}</definedName>
    <definedName name="_1153wrn.IMF._.RR._.Office._3_1">{"ca",#N/A,FALSE,"Detailed BOP";"ka",#N/A,FALSE,"Detailed BOP";"btl",#N/A,FALSE,"Detailed BOP";#N/A,#N/A,FALSE,"Debt  Stock TBL";"imfprint",#N/A,FALSE,"IMF";"imfdebtservice",#N/A,FALSE,"IMF";"tradeprint",#N/A,FALSE,"Trade"}</definedName>
    <definedName name="_1154wrn.Input._.and._.output._.tables._1">{#N/A,#N/A,FALSE,"SimInp1";#N/A,#N/A,FALSE,"SimInp2";#N/A,#N/A,FALSE,"SimOut1";#N/A,#N/A,FALSE,"SimOut2";#N/A,#N/A,FALSE,"SimOut3";#N/A,#N/A,FALSE,"SimOut4";#N/A,#N/A,FALSE,"SimOut5"}</definedName>
    <definedName name="_1155wrn.Input._.and._.output._.tables._10">{#N/A,#N/A,FALSE,"SimInp1";#N/A,#N/A,FALSE,"SimInp2";#N/A,#N/A,FALSE,"SimOut1";#N/A,#N/A,FALSE,"SimOut2";#N/A,#N/A,FALSE,"SimOut3";#N/A,#N/A,FALSE,"SimOut4";#N/A,#N/A,FALSE,"SimOut5"}</definedName>
    <definedName name="_1156wrn.Input._.and._.output._.tables._11">{#N/A,#N/A,FALSE,"SimInp1";#N/A,#N/A,FALSE,"SimInp2";#N/A,#N/A,FALSE,"SimOut1";#N/A,#N/A,FALSE,"SimOut2";#N/A,#N/A,FALSE,"SimOut3";#N/A,#N/A,FALSE,"SimOut4";#N/A,#N/A,FALSE,"SimOut5"}</definedName>
    <definedName name="_1157wrn.Input._.and._.output._.tables._12">{#N/A,#N/A,FALSE,"SimInp1";#N/A,#N/A,FALSE,"SimInp2";#N/A,#N/A,FALSE,"SimOut1";#N/A,#N/A,FALSE,"SimOut2";#N/A,#N/A,FALSE,"SimOut3";#N/A,#N/A,FALSE,"SimOut4";#N/A,#N/A,FALSE,"SimOut5"}</definedName>
    <definedName name="_1158wrn.Input._.and._.output._.tables._2">{#N/A,#N/A,FALSE,"SimInp1";#N/A,#N/A,FALSE,"SimInp2";#N/A,#N/A,FALSE,"SimOut1";#N/A,#N/A,FALSE,"SimOut2";#N/A,#N/A,FALSE,"SimOut3";#N/A,#N/A,FALSE,"SimOut4";#N/A,#N/A,FALSE,"SimOut5"}</definedName>
    <definedName name="_1159wrn.Input._.and._.output._.tables._3">{#N/A,#N/A,FALSE,"SimInp1";#N/A,#N/A,FALSE,"SimInp2";#N/A,#N/A,FALSE,"SimOut1";#N/A,#N/A,FALSE,"SimOut2";#N/A,#N/A,FALSE,"SimOut3";#N/A,#N/A,FALSE,"SimOut4";#N/A,#N/A,FALSE,"SimOut5"}</definedName>
    <definedName name="_116__123Graph_B_2">[6]revagtrim!#REF!</definedName>
    <definedName name="_1160wrn.Input._.and._.output._.tables._4">{#N/A,#N/A,FALSE,"SimInp1";#N/A,#N/A,FALSE,"SimInp2";#N/A,#N/A,FALSE,"SimOut1";#N/A,#N/A,FALSE,"SimOut2";#N/A,#N/A,FALSE,"SimOut3";#N/A,#N/A,FALSE,"SimOut4";#N/A,#N/A,FALSE,"SimOut5"}</definedName>
    <definedName name="_1161wrn.Input._.and._.output._.tables._5">{#N/A,#N/A,FALSE,"SimInp1";#N/A,#N/A,FALSE,"SimInp2";#N/A,#N/A,FALSE,"SimOut1";#N/A,#N/A,FALSE,"SimOut2";#N/A,#N/A,FALSE,"SimOut3";#N/A,#N/A,FALSE,"SimOut4";#N/A,#N/A,FALSE,"SimOut5"}</definedName>
    <definedName name="_1162wrn.Input._.and._.output._.tables._6">{#N/A,#N/A,FALSE,"SimInp1";#N/A,#N/A,FALSE,"SimInp2";#N/A,#N/A,FALSE,"SimOut1";#N/A,#N/A,FALSE,"SimOut2";#N/A,#N/A,FALSE,"SimOut3";#N/A,#N/A,FALSE,"SimOut4";#N/A,#N/A,FALSE,"SimOut5"}</definedName>
    <definedName name="_1163wrn.Input._.and._.output._.tables._7">{#N/A,#N/A,FALSE,"SimInp1";#N/A,#N/A,FALSE,"SimInp2";#N/A,#N/A,FALSE,"SimOut1";#N/A,#N/A,FALSE,"SimOut2";#N/A,#N/A,FALSE,"SimOut3";#N/A,#N/A,FALSE,"SimOut4";#N/A,#N/A,FALSE,"SimOut5"}</definedName>
    <definedName name="_1164wrn.Input._.and._.output._.tables._8">{#N/A,#N/A,FALSE,"SimInp1";#N/A,#N/A,FALSE,"SimInp2";#N/A,#N/A,FALSE,"SimOut1";#N/A,#N/A,FALSE,"SimOut2";#N/A,#N/A,FALSE,"SimOut3";#N/A,#N/A,FALSE,"SimOut4";#N/A,#N/A,FALSE,"SimOut5"}</definedName>
    <definedName name="_1165wrn.Input._.and._.output._.tables._9">{#N/A,#N/A,FALSE,"SimInp1";#N/A,#N/A,FALSE,"SimInp2";#N/A,#N/A,FALSE,"SimOut1";#N/A,#N/A,FALSE,"SimOut2";#N/A,#N/A,FALSE,"SimOut3";#N/A,#N/A,FALSE,"SimOut4";#N/A,#N/A,FALSE,"SimOut5"}</definedName>
    <definedName name="_1166wrn.Input._.and._.output._.tables._1_1">{#N/A,#N/A,FALSE,"SimInp1";#N/A,#N/A,FALSE,"SimInp2";#N/A,#N/A,FALSE,"SimOut1";#N/A,#N/A,FALSE,"SimOut2";#N/A,#N/A,FALSE,"SimOut3";#N/A,#N/A,FALSE,"SimOut4";#N/A,#N/A,FALSE,"SimOut5"}</definedName>
    <definedName name="_1167wrn.Input._.and._.output._.tables._2_1">{#N/A,#N/A,FALSE,"SimInp1";#N/A,#N/A,FALSE,"SimInp2";#N/A,#N/A,FALSE,"SimOut1";#N/A,#N/A,FALSE,"SimOut2";#N/A,#N/A,FALSE,"SimOut3";#N/A,#N/A,FALSE,"SimOut4";#N/A,#N/A,FALSE,"SimOut5"}</definedName>
    <definedName name="_1168wrn.Input._.and._.output._.tables._3_1">{#N/A,#N/A,FALSE,"SimInp1";#N/A,#N/A,FALSE,"SimInp2";#N/A,#N/A,FALSE,"SimOut1";#N/A,#N/A,FALSE,"SimOut2";#N/A,#N/A,FALSE,"SimOut3";#N/A,#N/A,FALSE,"SimOut4";#N/A,#N/A,FALSE,"SimOut5"}</definedName>
    <definedName name="_1169wrn.Main._.Economic._.Indicators._1">{"Main Economic Indicators",#N/A,FALSE,"C"}</definedName>
    <definedName name="_117__123Graph_B_3" localSheetId="1">[6]revagtrim!#REF!</definedName>
    <definedName name="_1170wrn.Main._.Economic._.Indicators._10">{"Main Economic Indicators",#N/A,FALSE,"C"}</definedName>
    <definedName name="_1171wrn.Main._.Economic._.Indicators._11">{"Main Economic Indicators",#N/A,FALSE,"C"}</definedName>
    <definedName name="_1172wrn.Main._.Economic._.Indicators._12">{"Main Economic Indicators",#N/A,FALSE,"C"}</definedName>
    <definedName name="_1173wrn.Main._.Economic._.Indicators._2">{"Main Economic Indicators",#N/A,FALSE,"C"}</definedName>
    <definedName name="_1174wrn.Main._.Economic._.Indicators._3">{"Main Economic Indicators",#N/A,FALSE,"C"}</definedName>
    <definedName name="_1175wrn.Main._.Economic._.Indicators._4">{"Main Economic Indicators",#N/A,FALSE,"C"}</definedName>
    <definedName name="_1176wrn.Main._.Economic._.Indicators._5">{"Main Economic Indicators",#N/A,FALSE,"C"}</definedName>
    <definedName name="_1177wrn.Main._.Economic._.Indicators._6">{"Main Economic Indicators",#N/A,FALSE,"C"}</definedName>
    <definedName name="_1178wrn.Main._.Economic._.Indicators._7">{"Main Economic Indicators",#N/A,FALSE,"C"}</definedName>
    <definedName name="_1179wrn.Main._.Economic._.Indicators._8">{"Main Economic Indicators",#N/A,FALSE,"C"}</definedName>
    <definedName name="_1180wrn.Main._.Economic._.Indicators._9">{"Main Economic Indicators",#N/A,FALSE,"C"}</definedName>
    <definedName name="_1181wrn.Main._.Economic._.Indicators._1_1">{"Main Economic Indicators",#N/A,FALSE,"C"}</definedName>
    <definedName name="_1182wrn.Main._.Economic._.Indicators._2_1">{"Main Economic Indicators",#N/A,FALSE,"C"}</definedName>
    <definedName name="_1183wrn.Main._.Economic._.Indicators._3_1">{"Main Economic Indicators",#N/A,FALSE,"C"}</definedName>
    <definedName name="_1184wrn.MDABOP._1">{"BOP_TAB",#N/A,FALSE,"N";"MIDTERM_TAB",#N/A,FALSE,"O";"FUND_CRED",#N/A,FALSE,"P";"DEBT_TAB1",#N/A,FALSE,"Q";"DEBT_TAB2",#N/A,FALSE,"Q";"FORFIN_TAB1",#N/A,FALSE,"R";"FORFIN_TAB2",#N/A,FALSE,"R";"BOP_ANALY",#N/A,FALSE,"U"}</definedName>
    <definedName name="_1185wrn.MDABOP._10">{"BOP_TAB",#N/A,FALSE,"N";"MIDTERM_TAB",#N/A,FALSE,"O";"FUND_CRED",#N/A,FALSE,"P";"DEBT_TAB1",#N/A,FALSE,"Q";"DEBT_TAB2",#N/A,FALSE,"Q";"FORFIN_TAB1",#N/A,FALSE,"R";"FORFIN_TAB2",#N/A,FALSE,"R";"BOP_ANALY",#N/A,FALSE,"U"}</definedName>
    <definedName name="_1186wrn.MDABOP._11">{"BOP_TAB",#N/A,FALSE,"N";"MIDTERM_TAB",#N/A,FALSE,"O";"FUND_CRED",#N/A,FALSE,"P";"DEBT_TAB1",#N/A,FALSE,"Q";"DEBT_TAB2",#N/A,FALSE,"Q";"FORFIN_TAB1",#N/A,FALSE,"R";"FORFIN_TAB2",#N/A,FALSE,"R";"BOP_ANALY",#N/A,FALSE,"U"}</definedName>
    <definedName name="_1187wrn.MDABOP._12">{"BOP_TAB",#N/A,FALSE,"N";"MIDTERM_TAB",#N/A,FALSE,"O";"FUND_CRED",#N/A,FALSE,"P";"DEBT_TAB1",#N/A,FALSE,"Q";"DEBT_TAB2",#N/A,FALSE,"Q";"FORFIN_TAB1",#N/A,FALSE,"R";"FORFIN_TAB2",#N/A,FALSE,"R";"BOP_ANALY",#N/A,FALSE,"U"}</definedName>
    <definedName name="_1188wrn.MDABOP._2">{"BOP_TAB",#N/A,FALSE,"N";"MIDTERM_TAB",#N/A,FALSE,"O";"FUND_CRED",#N/A,FALSE,"P";"DEBT_TAB1",#N/A,FALSE,"Q";"DEBT_TAB2",#N/A,FALSE,"Q";"FORFIN_TAB1",#N/A,FALSE,"R";"FORFIN_TAB2",#N/A,FALSE,"R";"BOP_ANALY",#N/A,FALSE,"U"}</definedName>
    <definedName name="_1189wrn.MDABOP._3">{"BOP_TAB",#N/A,FALSE,"N";"MIDTERM_TAB",#N/A,FALSE,"O";"FUND_CRED",#N/A,FALSE,"P";"DEBT_TAB1",#N/A,FALSE,"Q";"DEBT_TAB2",#N/A,FALSE,"Q";"FORFIN_TAB1",#N/A,FALSE,"R";"FORFIN_TAB2",#N/A,FALSE,"R";"BOP_ANALY",#N/A,FALSE,"U"}</definedName>
    <definedName name="_1190wrn.MDABOP._4">{"BOP_TAB",#N/A,FALSE,"N";"MIDTERM_TAB",#N/A,FALSE,"O";"FUND_CRED",#N/A,FALSE,"P";"DEBT_TAB1",#N/A,FALSE,"Q";"DEBT_TAB2",#N/A,FALSE,"Q";"FORFIN_TAB1",#N/A,FALSE,"R";"FORFIN_TAB2",#N/A,FALSE,"R";"BOP_ANALY",#N/A,FALSE,"U"}</definedName>
    <definedName name="_1191wrn.MDABOP._5">{"BOP_TAB",#N/A,FALSE,"N";"MIDTERM_TAB",#N/A,FALSE,"O";"FUND_CRED",#N/A,FALSE,"P";"DEBT_TAB1",#N/A,FALSE,"Q";"DEBT_TAB2",#N/A,FALSE,"Q";"FORFIN_TAB1",#N/A,FALSE,"R";"FORFIN_TAB2",#N/A,FALSE,"R";"BOP_ANALY",#N/A,FALSE,"U"}</definedName>
    <definedName name="_1192wrn.MDABOP._6">{"BOP_TAB",#N/A,FALSE,"N";"MIDTERM_TAB",#N/A,FALSE,"O";"FUND_CRED",#N/A,FALSE,"P";"DEBT_TAB1",#N/A,FALSE,"Q";"DEBT_TAB2",#N/A,FALSE,"Q";"FORFIN_TAB1",#N/A,FALSE,"R";"FORFIN_TAB2",#N/A,FALSE,"R";"BOP_ANALY",#N/A,FALSE,"U"}</definedName>
    <definedName name="_1193wrn.MDABOP._7">{"BOP_TAB",#N/A,FALSE,"N";"MIDTERM_TAB",#N/A,FALSE,"O";"FUND_CRED",#N/A,FALSE,"P";"DEBT_TAB1",#N/A,FALSE,"Q";"DEBT_TAB2",#N/A,FALSE,"Q";"FORFIN_TAB1",#N/A,FALSE,"R";"FORFIN_TAB2",#N/A,FALSE,"R";"BOP_ANALY",#N/A,FALSE,"U"}</definedName>
    <definedName name="_1194wrn.MDABOP._8">{"BOP_TAB",#N/A,FALSE,"N";"MIDTERM_TAB",#N/A,FALSE,"O";"FUND_CRED",#N/A,FALSE,"P";"DEBT_TAB1",#N/A,FALSE,"Q";"DEBT_TAB2",#N/A,FALSE,"Q";"FORFIN_TAB1",#N/A,FALSE,"R";"FORFIN_TAB2",#N/A,FALSE,"R";"BOP_ANALY",#N/A,FALSE,"U"}</definedName>
    <definedName name="_1195wrn.MDABOP._9">{"BOP_TAB",#N/A,FALSE,"N";"MIDTERM_TAB",#N/A,FALSE,"O";"FUND_CRED",#N/A,FALSE,"P";"DEBT_TAB1",#N/A,FALSE,"Q";"DEBT_TAB2",#N/A,FALSE,"Q";"FORFIN_TAB1",#N/A,FALSE,"R";"FORFIN_TAB2",#N/A,FALSE,"R";"BOP_ANALY",#N/A,FALSE,"U"}</definedName>
    <definedName name="_1196wrn.MDABOP._1_1">{"BOP_TAB",#N/A,FALSE,"N";"MIDTERM_TAB",#N/A,FALSE,"O";"FUND_CRED",#N/A,FALSE,"P";"DEBT_TAB1",#N/A,FALSE,"Q";"DEBT_TAB2",#N/A,FALSE,"Q";"FORFIN_TAB1",#N/A,FALSE,"R";"FORFIN_TAB2",#N/A,FALSE,"R";"BOP_ANALY",#N/A,FALSE,"U"}</definedName>
    <definedName name="_1197wrn.MDABOP._2_1">{"BOP_TAB",#N/A,FALSE,"N";"MIDTERM_TAB",#N/A,FALSE,"O";"FUND_CRED",#N/A,FALSE,"P";"DEBT_TAB1",#N/A,FALSE,"Q";"DEBT_TAB2",#N/A,FALSE,"Q";"FORFIN_TAB1",#N/A,FALSE,"R";"FORFIN_TAB2",#N/A,FALSE,"R";"BOP_ANALY",#N/A,FALSE,"U"}</definedName>
    <definedName name="_1198wrn.MDABOP._3_1">{"BOP_TAB",#N/A,FALSE,"N";"MIDTERM_TAB",#N/A,FALSE,"O";"FUND_CRED",#N/A,FALSE,"P";"DEBT_TAB1",#N/A,FALSE,"Q";"DEBT_TAB2",#N/A,FALSE,"Q";"FORFIN_TAB1",#N/A,FALSE,"R";"FORFIN_TAB2",#N/A,FALSE,"R";"BOP_ANALY",#N/A,FALSE,"U"}</definedName>
    <definedName name="_1199wrn.MONA._1">{"MONA",#N/A,FALSE,"S"}</definedName>
    <definedName name="_12__123Graph_A_3">'[1]DAILY from archive'!#REF!</definedName>
    <definedName name="_120__123Graph_B_3">[6]revagtrim!#REF!</definedName>
    <definedName name="_1200wrn.MONA._10">{"MONA",#N/A,FALSE,"S"}</definedName>
    <definedName name="_1201wrn.MONA._11">{"MONA",#N/A,FALSE,"S"}</definedName>
    <definedName name="_1202wrn.MONA._12">{"MONA",#N/A,FALSE,"S"}</definedName>
    <definedName name="_1203wrn.MONA._2">{"MONA",#N/A,FALSE,"S"}</definedName>
    <definedName name="_1204wrn.MONA._3">{"MONA",#N/A,FALSE,"S"}</definedName>
    <definedName name="_1205wrn.MONA._4">{"MONA",#N/A,FALSE,"S"}</definedName>
    <definedName name="_1206wrn.MONA._5">{"MONA",#N/A,FALSE,"S"}</definedName>
    <definedName name="_1207wrn.MONA._6">{"MONA",#N/A,FALSE,"S"}</definedName>
    <definedName name="_1208wrn.MONA._7">{"MONA",#N/A,FALSE,"S"}</definedName>
    <definedName name="_1209wrn.MONA._8">{"MONA",#N/A,FALSE,"S"}</definedName>
    <definedName name="_121__123Graph_BCPI_ER_LOG_1" localSheetId="1">[2]ER!#REF!</definedName>
    <definedName name="_1210wrn.MONA._9">{"MONA",#N/A,FALSE,"S"}</definedName>
    <definedName name="_1211wrn.MONA._1_1">{"MONA",#N/A,FALSE,"S"}</definedName>
    <definedName name="_1212wrn.MONA._2_1">{"MONA",#N/A,FALSE,"S"}</definedName>
    <definedName name="_1213wrn.MONA._3_1">{"MONA",#N/A,FALSE,"S"}</definedName>
    <definedName name="_1214wrn.Output._.tables._1">{#N/A,#N/A,FALSE,"I";#N/A,#N/A,FALSE,"J";#N/A,#N/A,FALSE,"K";#N/A,#N/A,FALSE,"L";#N/A,#N/A,FALSE,"M";#N/A,#N/A,FALSE,"N";#N/A,#N/A,FALSE,"O"}</definedName>
    <definedName name="_1215wrn.Output._.tables._10">{#N/A,#N/A,FALSE,"I";#N/A,#N/A,FALSE,"J";#N/A,#N/A,FALSE,"K";#N/A,#N/A,FALSE,"L";#N/A,#N/A,FALSE,"M";#N/A,#N/A,FALSE,"N";#N/A,#N/A,FALSE,"O"}</definedName>
    <definedName name="_1216wrn.Output._.tables._11">{#N/A,#N/A,FALSE,"I";#N/A,#N/A,FALSE,"J";#N/A,#N/A,FALSE,"K";#N/A,#N/A,FALSE,"L";#N/A,#N/A,FALSE,"M";#N/A,#N/A,FALSE,"N";#N/A,#N/A,FALSE,"O"}</definedName>
    <definedName name="_1217wrn.Output._.tables._12">{#N/A,#N/A,FALSE,"I";#N/A,#N/A,FALSE,"J";#N/A,#N/A,FALSE,"K";#N/A,#N/A,FALSE,"L";#N/A,#N/A,FALSE,"M";#N/A,#N/A,FALSE,"N";#N/A,#N/A,FALSE,"O"}</definedName>
    <definedName name="_1218wrn.Output._.tables._2">{#N/A,#N/A,FALSE,"I";#N/A,#N/A,FALSE,"J";#N/A,#N/A,FALSE,"K";#N/A,#N/A,FALSE,"L";#N/A,#N/A,FALSE,"M";#N/A,#N/A,FALSE,"N";#N/A,#N/A,FALSE,"O"}</definedName>
    <definedName name="_1219wrn.Output._.tables._3">{#N/A,#N/A,FALSE,"I";#N/A,#N/A,FALSE,"J";#N/A,#N/A,FALSE,"K";#N/A,#N/A,FALSE,"L";#N/A,#N/A,FALSE,"M";#N/A,#N/A,FALSE,"N";#N/A,#N/A,FALSE,"O"}</definedName>
    <definedName name="_1220wrn.Output._.tables._4">{#N/A,#N/A,FALSE,"I";#N/A,#N/A,FALSE,"J";#N/A,#N/A,FALSE,"K";#N/A,#N/A,FALSE,"L";#N/A,#N/A,FALSE,"M";#N/A,#N/A,FALSE,"N";#N/A,#N/A,FALSE,"O"}</definedName>
    <definedName name="_1221wrn.Output._.tables._5">{#N/A,#N/A,FALSE,"I";#N/A,#N/A,FALSE,"J";#N/A,#N/A,FALSE,"K";#N/A,#N/A,FALSE,"L";#N/A,#N/A,FALSE,"M";#N/A,#N/A,FALSE,"N";#N/A,#N/A,FALSE,"O"}</definedName>
    <definedName name="_1222wrn.Output._.tables._6">{#N/A,#N/A,FALSE,"I";#N/A,#N/A,FALSE,"J";#N/A,#N/A,FALSE,"K";#N/A,#N/A,FALSE,"L";#N/A,#N/A,FALSE,"M";#N/A,#N/A,FALSE,"N";#N/A,#N/A,FALSE,"O"}</definedName>
    <definedName name="_1223wrn.Output._.tables._7">{#N/A,#N/A,FALSE,"I";#N/A,#N/A,FALSE,"J";#N/A,#N/A,FALSE,"K";#N/A,#N/A,FALSE,"L";#N/A,#N/A,FALSE,"M";#N/A,#N/A,FALSE,"N";#N/A,#N/A,FALSE,"O"}</definedName>
    <definedName name="_1224wrn.Output._.tables._8">{#N/A,#N/A,FALSE,"I";#N/A,#N/A,FALSE,"J";#N/A,#N/A,FALSE,"K";#N/A,#N/A,FALSE,"L";#N/A,#N/A,FALSE,"M";#N/A,#N/A,FALSE,"N";#N/A,#N/A,FALSE,"O"}</definedName>
    <definedName name="_1225wrn.Output._.tables._9">{#N/A,#N/A,FALSE,"I";#N/A,#N/A,FALSE,"J";#N/A,#N/A,FALSE,"K";#N/A,#N/A,FALSE,"L";#N/A,#N/A,FALSE,"M";#N/A,#N/A,FALSE,"N";#N/A,#N/A,FALSE,"O"}</definedName>
    <definedName name="_1226wrn.Output._.tables._1_1">{#N/A,#N/A,FALSE,"I";#N/A,#N/A,FALSE,"J";#N/A,#N/A,FALSE,"K";#N/A,#N/A,FALSE,"L";#N/A,#N/A,FALSE,"M";#N/A,#N/A,FALSE,"N";#N/A,#N/A,FALSE,"O"}</definedName>
    <definedName name="_1227wrn.Output._.tables._2_1">{#N/A,#N/A,FALSE,"I";#N/A,#N/A,FALSE,"J";#N/A,#N/A,FALSE,"K";#N/A,#N/A,FALSE,"L";#N/A,#N/A,FALSE,"M";#N/A,#N/A,FALSE,"N";#N/A,#N/A,FALSE,"O"}</definedName>
    <definedName name="_1228wrn.Output._.tables._3_1">{#N/A,#N/A,FALSE,"I";#N/A,#N/A,FALSE,"J";#N/A,#N/A,FALSE,"K";#N/A,#N/A,FALSE,"L";#N/A,#N/A,FALSE,"M";#N/A,#N/A,FALSE,"N";#N/A,#N/A,FALSE,"O"}</definedName>
    <definedName name="_1229wrn.Print._.Detailed._.Tables.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0wrn.Print._.Detailed._.Tables._10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1wrn.Print._.Detailed._.Tables._1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2wrn.Print._.Detailed._.Tables._12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3wrn.Print._.Detailed._.Tables._2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4wrn.Print._.Detailed._.Tables._3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5wrn.Print._.Detailed._.Tables._4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6wrn.Print._.Detailed._.Tables._5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7wrn.Print._.Detailed._.Tables._6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8wrn.Print._.Detailed._.Tables._7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39wrn.Print._.Detailed._.Tables._8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4__123Graph_BCPI_ER_LOG_1">[2]ER!#REF!</definedName>
    <definedName name="_1240wrn.Print._.Detailed._.Tables._9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41wrn.Print._.Detailed._.Tables._1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42wrn.Print._.Detailed._.Tables._2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43wrn.Print._.Detailed._.Tables._3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1244wrn.WEO._1">{"WEO",#N/A,FALSE,"T"}</definedName>
    <definedName name="_1245wrn.WEO._10">{"WEO",#N/A,FALSE,"T"}</definedName>
    <definedName name="_1246wrn.WEO._11">{"WEO",#N/A,FALSE,"T"}</definedName>
    <definedName name="_1247wrn.WEO._12">{"WEO",#N/A,FALSE,"T"}</definedName>
    <definedName name="_1248wrn.WEO._2">{"WEO",#N/A,FALSE,"T"}</definedName>
    <definedName name="_1249wrn.WEO._3">{"WEO",#N/A,FALSE,"T"}</definedName>
    <definedName name="_125__123Graph_BCPI_ER_LOG_2" localSheetId="1">[2]ER!#REF!</definedName>
    <definedName name="_1250wrn.WEO._4">{"WEO",#N/A,FALSE,"T"}</definedName>
    <definedName name="_1251wrn.WEO._5">{"WEO",#N/A,FALSE,"T"}</definedName>
    <definedName name="_1252wrn.WEO._6">{"WEO",#N/A,FALSE,"T"}</definedName>
    <definedName name="_1253wrn.WEO._7">{"WEO",#N/A,FALSE,"T"}</definedName>
    <definedName name="_1254wrn.WEO._8">{"WEO",#N/A,FALSE,"T"}</definedName>
    <definedName name="_1255wrn.WEO._9">{"WEO",#N/A,FALSE,"T"}</definedName>
    <definedName name="_1256wrn.WEO._1_1">{"WEO",#N/A,FALSE,"T"}</definedName>
    <definedName name="_1257wrn.WEO._2_1">{"WEO",#N/A,FALSE,"T"}</definedName>
    <definedName name="_1258wrn.WEO._3_1">{"WEO",#N/A,FALSE,"T"}</definedName>
    <definedName name="_1259wvu.Print.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0wvu.Print._10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1wvu.Print._1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2wvu.Print._12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3wvu.Print._2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4wvu.Print._3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5wvu.Print._4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6wvu.Print._5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7wvu.Print._6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8wvu.Print._7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69wvu.Print._8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70wvu.Print._9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71wvu.Print._1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72wvu.Print._2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73wvu.Print._3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1274YEAR2009_1">#REF!</definedName>
    <definedName name="_1275YEAR2009_2">#REF!</definedName>
    <definedName name="_1276YEAR2013_1" localSheetId="1">#REF!</definedName>
    <definedName name="_1279YEAR2013_1">#REF!</definedName>
    <definedName name="_128__123Graph_BCPI_ER_LOG_2">[2]ER!#REF!</definedName>
    <definedName name="_1280YEAR2013_2" localSheetId="1">#REF!</definedName>
    <definedName name="_1283YEAR2013_2">#REF!</definedName>
    <definedName name="_1284YEAR2013_3" localSheetId="1">#REF!</definedName>
    <definedName name="_1287YEAR2013_3">#REF!</definedName>
    <definedName name="_1288YEAR2013_4" localSheetId="1">#REF!</definedName>
    <definedName name="_129__123Graph_BCPI_ER_LOG_3" localSheetId="1">[2]ER!#REF!</definedName>
    <definedName name="_1291YEAR2013_4">#REF!</definedName>
    <definedName name="_1292YEAR2013_5" localSheetId="1">#REF!</definedName>
    <definedName name="_1295YEAR2013_5">#REF!</definedName>
    <definedName name="_13__123Graph_AADVANCE_1" localSheetId="1">#REF!</definedName>
    <definedName name="_132__123Graph_BCPI_ER_LOG_3">[2]ER!#REF!</definedName>
    <definedName name="_133__123Graph_BCUMCHANGE_1" localSheetId="1">'[3]DAILY from archive'!#REF!</definedName>
    <definedName name="_136__123Graph_BCUMCHANGE_1">'[3]DAILY from archive'!#REF!</definedName>
    <definedName name="_137__123Graph_BCUMCHANGE_2" localSheetId="1">'[3]DAILY from archive'!#REF!</definedName>
    <definedName name="_140__123Graph_BCUMCHANGE_2">'[3]DAILY from archive'!#REF!</definedName>
    <definedName name="_141__123Graph_BCUMCHANGE_3" localSheetId="1">'[3]DAILY from archive'!#REF!</definedName>
    <definedName name="_144__123Graph_BCUMCHANGE_3">'[3]DAILY from archive'!#REF!</definedName>
    <definedName name="_145__123Graph_BDAILYEXR_1" localSheetId="1">'[3]DAILY from archive'!#REF!</definedName>
    <definedName name="_148__123Graph_BDAILYEXR_1">'[3]DAILY from archive'!#REF!</definedName>
    <definedName name="_149__123Graph_BDAILYEXR_2" localSheetId="1">'[3]DAILY from archive'!#REF!</definedName>
    <definedName name="_152__123Graph_BDAILYEXR_2">'[3]DAILY from archive'!#REF!</definedName>
    <definedName name="_153__123Graph_BDAILYEXR_3" localSheetId="1">'[3]DAILY from archive'!#REF!</definedName>
    <definedName name="_156__123Graph_BDAILYEXR_3">'[3]DAILY from archive'!#REF!</definedName>
    <definedName name="_157__123Graph_BDAILYRATE_1" localSheetId="1">'[3]DAILY from archive'!#REF!</definedName>
    <definedName name="_16__123Graph_AADVANCE_1">#REF!</definedName>
    <definedName name="_160__123Graph_BDAILYRATE_1">'[3]DAILY from archive'!#REF!</definedName>
    <definedName name="_161__123Graph_BDAILYRATE_2" localSheetId="1">'[3]DAILY from archive'!#REF!</definedName>
    <definedName name="_164__123Graph_BDAILYRATE_2">'[3]DAILY from archive'!#REF!</definedName>
    <definedName name="_165__123Graph_BDAILYRATE_3" localSheetId="1">'[3]DAILY from archive'!#REF!</definedName>
    <definedName name="_168__123Graph_BDAILYRATE_3">'[3]DAILY from archive'!#REF!</definedName>
    <definedName name="_169__123Graph_BIBA_IBRD_1" localSheetId="1">[2]WB!#REF!</definedName>
    <definedName name="_17__123Graph_AADVANCE_2" localSheetId="1">#REF!</definedName>
    <definedName name="_172__123Graph_BIBA_IBRD_1">[2]WB!#REF!</definedName>
    <definedName name="_173__123Graph_BIBA_IBRD_2" localSheetId="1">[2]WB!#REF!</definedName>
    <definedName name="_176__123Graph_BIBA_IBRD_2">[2]WB!#REF!</definedName>
    <definedName name="_177__123Graph_BIBA_IBRD_3" localSheetId="1">[2]WB!#REF!</definedName>
    <definedName name="_180__123Graph_BIBA_IBRD_3">[2]WB!#REF!</definedName>
    <definedName name="_181__123Graph_BREER_1" localSheetId="1">[2]ER!#REF!</definedName>
    <definedName name="_184__123Graph_BREER_1">[2]ER!#REF!</definedName>
    <definedName name="_185__123Graph_BREER_2" localSheetId="1">[2]ER!#REF!</definedName>
    <definedName name="_188__123Graph_BREER_2">[2]ER!#REF!</definedName>
    <definedName name="_189__123Graph_BREER_3" localSheetId="1">[2]ER!#REF!</definedName>
    <definedName name="_192__123Graph_BREER_3">[2]ER!#REF!</definedName>
    <definedName name="_193__123Graph_C_1" localSheetId="1">[6]revagtrim!#REF!</definedName>
    <definedName name="_196__123Graph_C_1">[6]revagtrim!#REF!</definedName>
    <definedName name="_197__123Graph_C_2" localSheetId="1">[6]revagtrim!#REF!</definedName>
    <definedName name="_20__123Graph_AADVANCE_2">#REF!</definedName>
    <definedName name="_200__123Graph_C_2">[6]revagtrim!#REF!</definedName>
    <definedName name="_201__123Graph_C_3" localSheetId="1">[6]revagtrim!#REF!</definedName>
    <definedName name="_204__123Graph_C_3">[6]revagtrim!#REF!</definedName>
    <definedName name="_205__123Graph_CDAILYEXR_1" localSheetId="1">'[3]DAILY from archive'!#REF!</definedName>
    <definedName name="_208__123Graph_CDAILYEXR_1">'[3]DAILY from archive'!#REF!</definedName>
    <definedName name="_209__123Graph_CDAILYEXR_2" localSheetId="1">'[3]DAILY from archive'!#REF!</definedName>
    <definedName name="_21__123Graph_AADVANCE_3" localSheetId="1">#REF!</definedName>
    <definedName name="_212__123Graph_CDAILYEXR_2">'[3]DAILY from archive'!#REF!</definedName>
    <definedName name="_213__123Graph_CDAILYEXR_3" localSheetId="1">'[3]DAILY from archive'!#REF!</definedName>
    <definedName name="_216__123Graph_CDAILYEXR_3">'[3]DAILY from archive'!#REF!</definedName>
    <definedName name="_217__123Graph_CDAILYRATE_1" localSheetId="1">'[3]DAILY from archive'!#REF!</definedName>
    <definedName name="_220__123Graph_CDAILYRATE_1">'[3]DAILY from archive'!#REF!</definedName>
    <definedName name="_221__123Graph_CDAILYRATE_2" localSheetId="1">'[3]DAILY from archive'!#REF!</definedName>
    <definedName name="_224__123Graph_CDAILYRATE_2">'[3]DAILY from archive'!#REF!</definedName>
    <definedName name="_225__123Graph_CDAILYRATE_3" localSheetId="1">'[3]DAILY from archive'!#REF!</definedName>
    <definedName name="_228__123Graph_CDAILYRATE_3">'[3]DAILY from archive'!#REF!</definedName>
    <definedName name="_229__123Graph_CREER_1" localSheetId="1">[2]ER!#REF!</definedName>
    <definedName name="_232__123Graph_CREER_1">[2]ER!#REF!</definedName>
    <definedName name="_233__123Graph_CREER_2" localSheetId="1">[2]ER!#REF!</definedName>
    <definedName name="_236__123Graph_CREER_2">[2]ER!#REF!</definedName>
    <definedName name="_237__123Graph_CREER_3" localSheetId="1">[2]ER!#REF!</definedName>
    <definedName name="_24__123Graph_AADVANCE_3">#REF!</definedName>
    <definedName name="_240__123Graph_CREER_3">[2]ER!#REF!</definedName>
    <definedName name="_241__123Graph_D_1" localSheetId="1">[7]SEI!#REF!</definedName>
    <definedName name="_244__123Graph_D_1">[7]SEI!#REF!</definedName>
    <definedName name="_245__123Graph_D_2" localSheetId="1">[7]SEI!#REF!</definedName>
    <definedName name="_248__123Graph_D_2">[7]SEI!#REF!</definedName>
    <definedName name="_249__123Graph_D_3" localSheetId="1">[7]SEI!#REF!</definedName>
    <definedName name="_25__123Graph_ACPI_ER_LOG_1" localSheetId="1">[2]ER!#REF!</definedName>
    <definedName name="_252__123Graph_D_3">[7]SEI!#REF!</definedName>
    <definedName name="_253__123Graph_DDAILYEXR_1" localSheetId="1">'[3]DAILY from archive'!#REF!</definedName>
    <definedName name="_256__123Graph_DDAILYEXR_1">'[3]DAILY from archive'!#REF!</definedName>
    <definedName name="_257__123Graph_DDAILYEXR_2" localSheetId="1">'[3]DAILY from archive'!#REF!</definedName>
    <definedName name="_260__123Graph_DDAILYEXR_2">'[3]DAILY from archive'!#REF!</definedName>
    <definedName name="_261__123Graph_DDAILYEXR_3" localSheetId="1">'[3]DAILY from archive'!#REF!</definedName>
    <definedName name="_264__123Graph_DDAILYEXR_3">'[3]DAILY from archive'!#REF!</definedName>
    <definedName name="_265__123Graph_DDAILYRATE_1" localSheetId="1">'[3]DAILY from archive'!#REF!</definedName>
    <definedName name="_268__123Graph_DDAILYRATE_1">'[3]DAILY from archive'!#REF!</definedName>
    <definedName name="_269__123Graph_DDAILYRATE_2" localSheetId="1">'[3]DAILY from archive'!#REF!</definedName>
    <definedName name="_272__123Graph_DDAILYRATE_2">'[3]DAILY from archive'!#REF!</definedName>
    <definedName name="_273__123Graph_DDAILYRATE_3" localSheetId="1">'[3]DAILY from archive'!#REF!</definedName>
    <definedName name="_276__123Graph_DDAILYRATE_3">'[3]DAILY from archive'!#REF!</definedName>
    <definedName name="_277__123Graph_E_1" localSheetId="1">[7]SEI!#REF!</definedName>
    <definedName name="_28__123Graph_ACPI_ER_LOG_1">[2]ER!#REF!</definedName>
    <definedName name="_280__123Graph_E_1">[7]SEI!#REF!</definedName>
    <definedName name="_281__123Graph_E_2" localSheetId="1">[7]SEI!#REF!</definedName>
    <definedName name="_284__123Graph_E_2">[7]SEI!#REF!</definedName>
    <definedName name="_285__123Graph_E_3" localSheetId="1">[7]SEI!#REF!</definedName>
    <definedName name="_288__123Graph_E_3">[7]SEI!#REF!</definedName>
    <definedName name="_289__123Graph_EDAILYEXR_1" localSheetId="1">'[3]DAILY from archive'!#REF!</definedName>
    <definedName name="_29__123Graph_ACPI_ER_LOG_2" localSheetId="1">[2]ER!#REF!</definedName>
    <definedName name="_292__123Graph_EDAILYEXR_1">'[3]DAILY from archive'!#REF!</definedName>
    <definedName name="_293__123Graph_EDAILYEXR_2" localSheetId="1">'[3]DAILY from archive'!#REF!</definedName>
    <definedName name="_296__123Graph_EDAILYEXR_2">'[3]DAILY from archive'!#REF!</definedName>
    <definedName name="_297__123Graph_EDAILYEXR_3" localSheetId="1">'[3]DAILY from archive'!#REF!</definedName>
    <definedName name="_300__123Graph_EDAILYEXR_3">'[3]DAILY from archive'!#REF!</definedName>
    <definedName name="_301__123Graph_F_1" localSheetId="1">[7]SEI!#REF!</definedName>
    <definedName name="_304__123Graph_F_1">[7]SEI!#REF!</definedName>
    <definedName name="_305__123Graph_F_2" localSheetId="1">[7]SEI!#REF!</definedName>
    <definedName name="_308__123Graph_F_2">[7]SEI!#REF!</definedName>
    <definedName name="_309__123Graph_F_3" localSheetId="1">[7]SEI!#REF!</definedName>
    <definedName name="_312__123Graph_F_3">[7]SEI!#REF!</definedName>
    <definedName name="_313__123Graph_XCUMCHANGE_1" localSheetId="1">'[3]DAILY from archive'!#REF!</definedName>
    <definedName name="_316__123Graph_XCUMCHANGE_1">'[3]DAILY from archive'!#REF!</definedName>
    <definedName name="_317__123Graph_XCUMCHANGE_2" localSheetId="1">'[3]DAILY from archive'!#REF!</definedName>
    <definedName name="_32__123Graph_ACPI_ER_LOG_2">[2]ER!#REF!</definedName>
    <definedName name="_320__123Graph_XCUMCHANGE_2">'[3]DAILY from archive'!#REF!</definedName>
    <definedName name="_321__123Graph_XCUMCHANGE_3" localSheetId="1">'[3]DAILY from archive'!#REF!</definedName>
    <definedName name="_324__123Graph_XCUMCHANGE_3">'[3]DAILY from archive'!#REF!</definedName>
    <definedName name="_325_A_1" localSheetId="1">#REF!</definedName>
    <definedName name="_328_A_1">#REF!</definedName>
    <definedName name="_329_A_2" localSheetId="1">#REF!</definedName>
    <definedName name="_33__123Graph_ACPI_ER_LOG_3" localSheetId="1">[2]ER!#REF!</definedName>
    <definedName name="_332_A_2">#REF!</definedName>
    <definedName name="_333_A_3" localSheetId="1">#REF!</definedName>
    <definedName name="_336_A_3">#REF!</definedName>
    <definedName name="_337_ftn1_1">#REF!</definedName>
    <definedName name="_338_ftn2_1">#REF!</definedName>
    <definedName name="_339_ftn3_1">#REF!</definedName>
    <definedName name="_340_ftn4_1">#REF!</definedName>
    <definedName name="_341_ftn5_1">#REF!</definedName>
    <definedName name="_342_ftn6_1">#REF!</definedName>
    <definedName name="_343_ftnref1_1">#REF!</definedName>
    <definedName name="_344_ftnref2_1">#REF!</definedName>
    <definedName name="_345_ftnref3_1">#REF!</definedName>
    <definedName name="_346_ftnref4_1">#REF!</definedName>
    <definedName name="_347_ftnref5_1">#REF!</definedName>
    <definedName name="_348_ftnref6_1">#REF!</definedName>
    <definedName name="_349_Key2_1" localSheetId="1">[13]Contents!#REF!</definedName>
    <definedName name="_352_Key2_1">[13]Contents!#REF!</definedName>
    <definedName name="_353_Key2_2" localSheetId="1">[13]Contents!#REF!</definedName>
    <definedName name="_356_Key2_2">[13]Contents!#REF!</definedName>
    <definedName name="_357_Key2_3" localSheetId="1">[13]Contents!#REF!</definedName>
    <definedName name="_36__123Graph_ACPI_ER_LOG_3">[2]ER!#REF!</definedName>
    <definedName name="_360_Key2_3">[13]Contents!#REF!</definedName>
    <definedName name="_361_Macros_Import_.qbop_1">_Macros_Import_.qbop</definedName>
    <definedName name="_362_Macros_Import_.qbop_2">_Macros_Import_.qbop</definedName>
    <definedName name="_363_Macros_Import_.qbop_3">_Macros_Import_.qbop</definedName>
    <definedName name="_364ACTIVATE_1" localSheetId="1">#REF!</definedName>
    <definedName name="_367ACTIVATE_1">#REF!</definedName>
    <definedName name="_368ACTIVATE_2" localSheetId="1">#REF!</definedName>
    <definedName name="_37__123Graph_ACUMCHANGE_1" localSheetId="1">'[3]DAILY from archive'!#REF!</definedName>
    <definedName name="_371ACTIVATE_2">#REF!</definedName>
    <definedName name="_372ACTIVATE_3" localSheetId="1">#REF!</definedName>
    <definedName name="_375ACTIVATE_3">#REF!</definedName>
    <definedName name="_376ams_1">{"Main Economic Indicators",#N/A,FALSE,"C"}</definedName>
    <definedName name="_377ams_10">{"Main Economic Indicators",#N/A,FALSE,"C"}</definedName>
    <definedName name="_378ams_11">{"Main Economic Indicators",#N/A,FALSE,"C"}</definedName>
    <definedName name="_379ams_12">{"Main Economic Indicators",#N/A,FALSE,"C"}</definedName>
    <definedName name="_380ams_2">{"Main Economic Indicators",#N/A,FALSE,"C"}</definedName>
    <definedName name="_381ams_3">{"Main Economic Indicators",#N/A,FALSE,"C"}</definedName>
    <definedName name="_382ams_4">{"Main Economic Indicators",#N/A,FALSE,"C"}</definedName>
    <definedName name="_383ams_5">{"Main Economic Indicators",#N/A,FALSE,"C"}</definedName>
    <definedName name="_384ams_6">{"Main Economic Indicators",#N/A,FALSE,"C"}</definedName>
    <definedName name="_385ams_7">{"Main Economic Indicators",#N/A,FALSE,"C"}</definedName>
    <definedName name="_386ams_8">{"Main Economic Indicators",#N/A,FALSE,"C"}</definedName>
    <definedName name="_387ams_9">{"Main Economic Indicators",#N/A,FALSE,"C"}</definedName>
    <definedName name="_388ams_1_1">{"Main Economic Indicators",#N/A,FALSE,"C"}</definedName>
    <definedName name="_389ams_2_1">{"Main Economic Indicators",#N/A,FALSE,"C"}</definedName>
    <definedName name="_390ams_3_1">{"Main Economic Indicators",#N/A,FALSE,"C"}</definedName>
    <definedName name="_391amstwo_1">{"Main Economic Indicators",#N/A,FALSE,"C"}</definedName>
    <definedName name="_392amstwo_10">{"Main Economic Indicators",#N/A,FALSE,"C"}</definedName>
    <definedName name="_393amstwo_11">{"Main Economic Indicators",#N/A,FALSE,"C"}</definedName>
    <definedName name="_394amstwo_12">{"Main Economic Indicators",#N/A,FALSE,"C"}</definedName>
    <definedName name="_395amstwo_2">{"Main Economic Indicators",#N/A,FALSE,"C"}</definedName>
    <definedName name="_396amstwo_3">{"Main Economic Indicators",#N/A,FALSE,"C"}</definedName>
    <definedName name="_397amstwo_4">{"Main Economic Indicators",#N/A,FALSE,"C"}</definedName>
    <definedName name="_398amstwo_5">{"Main Economic Indicators",#N/A,FALSE,"C"}</definedName>
    <definedName name="_399amstwo_6">{"Main Economic Indicators",#N/A,FALSE,"C"}</definedName>
    <definedName name="_4__123Graph_A_1">'[1]DAILY from archive'!#REF!</definedName>
    <definedName name="_40__123Graph_ACUMCHANGE_1">'[3]DAILY from archive'!#REF!</definedName>
    <definedName name="_400amstwo_7">{"Main Economic Indicators",#N/A,FALSE,"C"}</definedName>
    <definedName name="_401amstwo_8">{"Main Economic Indicators",#N/A,FALSE,"C"}</definedName>
    <definedName name="_402amstwo_9">{"Main Economic Indicators",#N/A,FALSE,"C"}</definedName>
    <definedName name="_403amstwo_1_1">{"Main Economic Indicators",#N/A,FALSE,"C"}</definedName>
    <definedName name="_404amstwo_2_1">{"Main Economic Indicators",#N/A,FALSE,"C"}</definedName>
    <definedName name="_405amstwo_3_1">{"Main Economic Indicators",#N/A,FALSE,"C"}</definedName>
    <definedName name="_406assu_1" localSheetId="1">#REF!</definedName>
    <definedName name="_409assu_1">#REF!</definedName>
    <definedName name="_41__123Graph_ACUMCHANGE_2" localSheetId="1">'[3]DAILY from archive'!#REF!</definedName>
    <definedName name="_410assu_2" localSheetId="1">#REF!</definedName>
    <definedName name="_413assu_2">#REF!</definedName>
    <definedName name="_414assu_3" localSheetId="1">#REF!</definedName>
    <definedName name="_417assu_3">#REF!</definedName>
    <definedName name="_418basktinf_1" localSheetId="1">[14]Bask_fd!#REF!</definedName>
    <definedName name="_421basktinf_1">[14]Bask_fd!#REF!</definedName>
    <definedName name="_422basktinf_2" localSheetId="1">[14]Bask_fd!#REF!</definedName>
    <definedName name="_425basktinf_2">[14]Bask_fd!#REF!</definedName>
    <definedName name="_426basktinf_3" localSheetId="1">[14]Bask_fd!#REF!</definedName>
    <definedName name="_429basktinf_3">[14]Bask_fd!#REF!</definedName>
    <definedName name="_430basktinf12__1" localSheetId="1">[14]Bask_fd!#REF!</definedName>
    <definedName name="_433basktinf12__1">[14]Bask_fd!#REF!</definedName>
    <definedName name="_434basktinf12__2" localSheetId="1">[14]Bask_fd!#REF!</definedName>
    <definedName name="_437basktinf12__2">[14]Bask_fd!#REF!</definedName>
    <definedName name="_438basktinf12__3" localSheetId="1">[14]Bask_fd!#REF!</definedName>
    <definedName name="_44__123Graph_ACUMCHANGE_2">'[3]DAILY from archive'!#REF!</definedName>
    <definedName name="_441basktinf12__3">[14]Bask_fd!#REF!</definedName>
    <definedName name="_442cont_1" localSheetId="1">#REF!</definedName>
    <definedName name="_445cont_1">#REF!</definedName>
    <definedName name="_446cont_2" localSheetId="1">#REF!</definedName>
    <definedName name="_449cont_2">#REF!</definedName>
    <definedName name="_45__123Graph_ACUMCHANGE_3" localSheetId="1">'[3]DAILY from archive'!#REF!</definedName>
    <definedName name="_450cont_3" localSheetId="1">#REF!</definedName>
    <definedName name="_453cont_3">#REF!</definedName>
    <definedName name="_454Copyfrom_1">#REF!</definedName>
    <definedName name="_455Copyfrom_2">#REF!</definedName>
    <definedName name="_456COUNTER_1" localSheetId="1">#REF!</definedName>
    <definedName name="_459COUNTER_1">#REF!</definedName>
    <definedName name="_460COUNTER_2" localSheetId="1">#REF!</definedName>
    <definedName name="_463COUNTER_2">#REF!</definedName>
    <definedName name="_464COUNTER_3" localSheetId="1">#REF!</definedName>
    <definedName name="_467COUNTER_3">#REF!</definedName>
    <definedName name="_468DATES_1" localSheetId="1">[15]RED98DATA!#REF!</definedName>
    <definedName name="_471DATES_1">[15]RED98DATA!#REF!</definedName>
    <definedName name="_472DATES_2" localSheetId="1">[15]RED98DATA!#REF!</definedName>
    <definedName name="_475DATES_2">[15]RED98DATA!#REF!</definedName>
    <definedName name="_476DATES_3" localSheetId="1">[15]RED98DATA!#REF!</definedName>
    <definedName name="_479DATES_3">[15]RED98DATA!#REF!</definedName>
    <definedName name="_48__123Graph_ACUMCHANGE_3">'[3]DAILY from archive'!#REF!</definedName>
    <definedName name="_480Dhjetor_Ar_TOT_Lek_1" localSheetId="1">'[11]2003'!#REF!</definedName>
    <definedName name="_483Dhjetor_Ar_TOT_Lek_1">'[11]2003'!#REF!</definedName>
    <definedName name="_484Dhjetor_Ar_TOT_Lek_2" localSheetId="1">'[11]2003'!#REF!</definedName>
    <definedName name="_487Dhjetor_Ar_TOT_Lek_2">'[11]2003'!#REF!</definedName>
    <definedName name="_488Dhjetor_Ar_TOT_Lek_3" localSheetId="1">'[11]2003'!#REF!</definedName>
    <definedName name="_49__123Graph_ADAILYRATE_1" localSheetId="1">'[3]DAILY from archive'!#REF!</definedName>
    <definedName name="_491Dhjetor_Ar_TOT_Lek_3">'[11]2003'!#REF!</definedName>
    <definedName name="_492Dhjetor_Ar_TOT_Valute_1" localSheetId="1">'[11]2003'!#REF!</definedName>
    <definedName name="_495Dhjetor_Ar_TOT_Valute_1">'[11]2003'!#REF!</definedName>
    <definedName name="_496Dhjetor_Ar_TOT_Valute_2" localSheetId="1">'[11]2003'!#REF!</definedName>
    <definedName name="_499Dhjetor_Ar_TOT_Valute_2">'[11]2003'!#REF!</definedName>
    <definedName name="_5__123Graph_A_2" localSheetId="1">'[1]DAILY from archive'!#REF!</definedName>
    <definedName name="_500Dhjetor_Ar_TOT_Valute_3" localSheetId="1">'[11]2003'!#REF!</definedName>
    <definedName name="_503Dhjetor_Ar_TOT_Valute_3">'[11]2003'!#REF!</definedName>
    <definedName name="_504endrit_1">{"Main Economic Indicators",#N/A,FALSE,"C"}</definedName>
    <definedName name="_505endrit_10">{"Main Economic Indicators",#N/A,FALSE,"C"}</definedName>
    <definedName name="_506endrit_11">{"Main Economic Indicators",#N/A,FALSE,"C"}</definedName>
    <definedName name="_507endrit_12">{"Main Economic Indicators",#N/A,FALSE,"C"}</definedName>
    <definedName name="_508endrit_2">{"Main Economic Indicators",#N/A,FALSE,"C"}</definedName>
    <definedName name="_509endrit_3">{"Main Economic Indicators",#N/A,FALSE,"C"}</definedName>
    <definedName name="_510endrit_4">{"Main Economic Indicators",#N/A,FALSE,"C"}</definedName>
    <definedName name="_511endrit_5">{"Main Economic Indicators",#N/A,FALSE,"C"}</definedName>
    <definedName name="_512endrit_6">{"Main Economic Indicators",#N/A,FALSE,"C"}</definedName>
    <definedName name="_513endrit_7">{"Main Economic Indicators",#N/A,FALSE,"C"}</definedName>
    <definedName name="_514endrit_8">{"Main Economic Indicators",#N/A,FALSE,"C"}</definedName>
    <definedName name="_515endrit_9">{"Main Economic Indicators",#N/A,FALSE,"C"}</definedName>
    <definedName name="_516endrit_1_1">{"Main Economic Indicators",#N/A,FALSE,"C"}</definedName>
    <definedName name="_517endrit_2_1">{"Main Economic Indicators",#N/A,FALSE,"C"}</definedName>
    <definedName name="_518endrit_3_1">{"Main Economic Indicators",#N/A,FALSE,"C"}</definedName>
    <definedName name="_519ergferger_1">{"Main Economic Indicators",#N/A,FALSE,"C"}</definedName>
    <definedName name="_52__123Graph_ADAILYRATE_1">'[3]DAILY from archive'!#REF!</definedName>
    <definedName name="_520ergferger_10">{"Main Economic Indicators",#N/A,FALSE,"C"}</definedName>
    <definedName name="_521ergferger_11">{"Main Economic Indicators",#N/A,FALSE,"C"}</definedName>
    <definedName name="_522ergferger_12">{"Main Economic Indicators",#N/A,FALSE,"C"}</definedName>
    <definedName name="_523ergferger_2">{"Main Economic Indicators",#N/A,FALSE,"C"}</definedName>
    <definedName name="_524ergferger_3">{"Main Economic Indicators",#N/A,FALSE,"C"}</definedName>
    <definedName name="_525ergferger_4">{"Main Economic Indicators",#N/A,FALSE,"C"}</definedName>
    <definedName name="_526ergferger_5">{"Main Economic Indicators",#N/A,FALSE,"C"}</definedName>
    <definedName name="_527ergferger_6">{"Main Economic Indicators",#N/A,FALSE,"C"}</definedName>
    <definedName name="_528ergferger_7">{"Main Economic Indicators",#N/A,FALSE,"C"}</definedName>
    <definedName name="_529ergferger_8">{"Main Economic Indicators",#N/A,FALSE,"C"}</definedName>
    <definedName name="_53__123Graph_ADAILYRATE_2" localSheetId="1">'[3]DAILY from archive'!#REF!</definedName>
    <definedName name="_530ergferger_9">{"Main Economic Indicators",#N/A,FALSE,"C"}</definedName>
    <definedName name="_531ergferger_1_1">{"Main Economic Indicators",#N/A,FALSE,"C"}</definedName>
    <definedName name="_532ergferger_2_1">{"Main Economic Indicators",#N/A,FALSE,"C"}</definedName>
    <definedName name="_533ergferger_3_1">{"Main Economic Indicators",#N/A,FALSE,"C"}</definedName>
    <definedName name="_534Excel_BuiltIn_Print_Area_1">#REF!</definedName>
    <definedName name="_535GOVERNMENT_1" localSheetId="1">#REF!</definedName>
    <definedName name="_538GOVERNMENT_1">#REF!</definedName>
    <definedName name="_539GOVERNMENT_2" localSheetId="1">#REF!</definedName>
    <definedName name="_542GOVERNMENT_2">#REF!</definedName>
    <definedName name="_543GOVERNMENT_3" localSheetId="1">#REF!</definedName>
    <definedName name="_546GOVERNMENT_3">#REF!</definedName>
    <definedName name="_547Gusht_Ar_TOT_Lek_1" localSheetId="1">'[11]2003'!#REF!</definedName>
    <definedName name="_550Gusht_Ar_TOT_Lek_1">'[11]2003'!#REF!</definedName>
    <definedName name="_551Gusht_Ar_TOT_Lek_2" localSheetId="1">'[11]2003'!#REF!</definedName>
    <definedName name="_554Gusht_Ar_TOT_Lek_2">'[11]2003'!#REF!</definedName>
    <definedName name="_555Gusht_Ar_TOT_Lek_3" localSheetId="1">'[11]2003'!#REF!</definedName>
    <definedName name="_558Gusht_Ar_TOT_Lek_3">'[11]2003'!#REF!</definedName>
    <definedName name="_559Gusht_Ar_TOT_Valute_1" localSheetId="1">'[11]2003'!#REF!</definedName>
    <definedName name="_56__123Graph_ADAILYRATE_2">'[3]DAILY from archive'!#REF!</definedName>
    <definedName name="_562Gusht_Ar_TOT_Valute_1">'[11]2003'!#REF!</definedName>
    <definedName name="_563Gusht_Ar_TOT_Valute_2" localSheetId="1">'[11]2003'!#REF!</definedName>
    <definedName name="_566Gusht_Ar_TOT_Valute_2">'[11]2003'!#REF!</definedName>
    <definedName name="_567Gusht_Ar_TOT_Valute_3" localSheetId="1">'[11]2003'!#REF!</definedName>
    <definedName name="_57__123Graph_ADAILYRATE_3" localSheetId="1">'[3]DAILY from archive'!#REF!</definedName>
    <definedName name="_570Gusht_Ar_TOT_Valute_3">'[11]2003'!#REF!</definedName>
    <definedName name="_571Janar_Ar_TOT_Lek_1" localSheetId="1">'[11]2003'!#REF!</definedName>
    <definedName name="_574Janar_Ar_TOT_Lek_1">'[11]2003'!#REF!</definedName>
    <definedName name="_575Janar_Ar_TOT_Lek_2" localSheetId="1">'[11]2003'!#REF!</definedName>
    <definedName name="_578Janar_Ar_TOT_Lek_2">'[11]2003'!#REF!</definedName>
    <definedName name="_579Janar_Ar_TOT_Lek_3" localSheetId="1">'[11]2003'!#REF!</definedName>
    <definedName name="_582Janar_Ar_TOT_Lek_3">'[11]2003'!#REF!</definedName>
    <definedName name="_583Janar_Ar_TOT_Valute_1" localSheetId="1">'[11]2003'!#REF!</definedName>
    <definedName name="_586Janar_Ar_TOT_Valute_1">'[11]2003'!#REF!</definedName>
    <definedName name="_587Janar_Ar_TOT_Valute_2" localSheetId="1">'[11]2003'!#REF!</definedName>
    <definedName name="_590Janar_Ar_TOT_Valute_2">'[11]2003'!#REF!</definedName>
    <definedName name="_591Janar_Ar_TOT_Valute_3" localSheetId="1">'[11]2003'!#REF!</definedName>
    <definedName name="_594Janar_Ar_TOT_Valute_3">'[11]2003'!#REF!</definedName>
    <definedName name="_595Korrik_Ar_TOT_Lek_1" localSheetId="1">'[11]2003'!#REF!</definedName>
    <definedName name="_598Korrik_Ar_TOT_Lek_1">'[11]2003'!#REF!</definedName>
    <definedName name="_599Korrik_Ar_TOT_Lek_2" localSheetId="1">'[11]2003'!#REF!</definedName>
    <definedName name="_60__123Graph_ADAILYRATE_3">'[3]DAILY from archive'!#REF!</definedName>
    <definedName name="_602Korrik_Ar_TOT_Lek_2">'[11]2003'!#REF!</definedName>
    <definedName name="_603Korrik_Ar_TOT_Lek_3" localSheetId="1">'[11]2003'!#REF!</definedName>
    <definedName name="_606Korrik_Ar_TOT_Lek_3">'[11]2003'!#REF!</definedName>
    <definedName name="_607Korrik_Ar_TOT_Valute_1" localSheetId="1">'[11]2003'!#REF!</definedName>
    <definedName name="_61__123Graph_AGRAPH1_1" localSheetId="1">[4]M!#REF!</definedName>
    <definedName name="_610Korrik_Ar_TOT_Valute_1">'[11]2003'!#REF!</definedName>
    <definedName name="_611Korrik_Ar_TOT_Valute_2" localSheetId="1">'[11]2003'!#REF!</definedName>
    <definedName name="_614Korrik_Ar_TOT_Valute_2">'[11]2003'!#REF!</definedName>
    <definedName name="_615Korrik_Ar_TOT_Valute_3" localSheetId="1">'[11]2003'!#REF!</definedName>
    <definedName name="_618Korrik_Ar_TOT_Valute_3">'[11]2003'!#REF!</definedName>
    <definedName name="_619MACRO_1" localSheetId="1">#REF!</definedName>
    <definedName name="_622MACRO_1">#REF!</definedName>
    <definedName name="_623MACRO_2" localSheetId="1">#REF!</definedName>
    <definedName name="_626MACRO_2">#REF!</definedName>
    <definedName name="_627MACRO_3" localSheetId="1">#REF!</definedName>
    <definedName name="_630MACRO_3">#REF!</definedName>
    <definedName name="_631Maj_Ar_TOT_Lek_1" localSheetId="1">'[11]2003'!#REF!</definedName>
    <definedName name="_634Maj_Ar_TOT_Lek_1">'[11]2003'!#REF!</definedName>
    <definedName name="_635Maj_Ar_TOT_Lek_2" localSheetId="1">'[11]2003'!#REF!</definedName>
    <definedName name="_638Maj_Ar_TOT_Lek_2">'[11]2003'!#REF!</definedName>
    <definedName name="_639Maj_Ar_TOT_Lek_3" localSheetId="1">'[11]2003'!#REF!</definedName>
    <definedName name="_64__123Graph_AGRAPH1_1">[4]M!#REF!</definedName>
    <definedName name="_642Maj_Ar_TOT_Lek_3">'[11]2003'!#REF!</definedName>
    <definedName name="_643Maj_Ar_TOT_Valute_1" localSheetId="1">'[11]2003'!#REF!</definedName>
    <definedName name="_646Maj_Ar_TOT_Valute_1">'[11]2003'!#REF!</definedName>
    <definedName name="_647Maj_Ar_TOT_Valute_2" localSheetId="1">'[11]2003'!#REF!</definedName>
    <definedName name="_65__123Graph_AGRAPH1_2" localSheetId="1">[4]M!#REF!</definedName>
    <definedName name="_650Maj_Ar_TOT_Valute_2">'[11]2003'!#REF!</definedName>
    <definedName name="_651Maj_Ar_TOT_Valute_3" localSheetId="1">'[11]2003'!#REF!</definedName>
    <definedName name="_654Maj_Ar_TOT_Valute_3">'[11]2003'!#REF!</definedName>
    <definedName name="_655MIDDLE_1" localSheetId="1">#REF!</definedName>
    <definedName name="_658MIDDLE_1">#REF!</definedName>
    <definedName name="_659MIDDLE_2" localSheetId="1">#REF!</definedName>
    <definedName name="_662MIDDLE_2">#REF!</definedName>
    <definedName name="_663MIDDLE_3" localSheetId="1">#REF!</definedName>
    <definedName name="_666MIDDLE_3">#REF!</definedName>
    <definedName name="_667mod1.03_1" localSheetId="1">[16]ModDef!#REF!</definedName>
    <definedName name="_670mod1.03_1">[16]ModDef!#REF!</definedName>
    <definedName name="_671mod1.03_2" localSheetId="1">[16]ModDef!#REF!</definedName>
    <definedName name="_674mod1.03_2">[16]ModDef!#REF!</definedName>
    <definedName name="_675mod1.03_3" localSheetId="1">[16]ModDef!#REF!</definedName>
    <definedName name="_678mod1.03_3">[16]ModDef!#REF!</definedName>
    <definedName name="_679namehp_1" localSheetId="1">[17]SA_HP!#REF!</definedName>
    <definedName name="_68__123Graph_AGRAPH1_2">[4]M!#REF!</definedName>
    <definedName name="_682namehp_1">[17]SA_HP!#REF!</definedName>
    <definedName name="_683namehp_2" localSheetId="1">[17]SA_HP!#REF!</definedName>
    <definedName name="_686namehp_2">[17]SA_HP!#REF!</definedName>
    <definedName name="_687namehp_3" localSheetId="1">[17]SA_HP!#REF!</definedName>
    <definedName name="_69__123Graph_AGRAPH1_3" localSheetId="1">[4]M!#REF!</definedName>
    <definedName name="_690namehp_3">[17]SA_HP!#REF!</definedName>
    <definedName name="_691Nentor_Ar_TOT_Lek_1" localSheetId="1">'[11]2003'!#REF!</definedName>
    <definedName name="_694Nentor_Ar_TOT_Lek_1">'[11]2003'!#REF!</definedName>
    <definedName name="_695Nentor_Ar_TOT_Lek_2" localSheetId="1">'[11]2003'!#REF!</definedName>
    <definedName name="_698Nentor_Ar_TOT_Lek_2">'[11]2003'!#REF!</definedName>
    <definedName name="_699Nentor_Ar_TOT_Lek_3" localSheetId="1">'[11]2003'!#REF!</definedName>
    <definedName name="_702Nentor_Ar_TOT_Lek_3">'[11]2003'!#REF!</definedName>
    <definedName name="_703Nentor_Ar_TOT_Valute_1" localSheetId="1">'[11]2003'!#REF!</definedName>
    <definedName name="_706Nentor_Ar_TOT_Valute_1">'[11]2003'!#REF!</definedName>
    <definedName name="_707Nentor_Ar_TOT_Valute_2" localSheetId="1">'[11]2003'!#REF!</definedName>
    <definedName name="_710Nentor_Ar_TOT_Valute_2">'[11]2003'!#REF!</definedName>
    <definedName name="_711Nentor_Ar_TOT_Valute_3" localSheetId="1">'[11]2003'!#REF!</definedName>
    <definedName name="_714Nentor_Ar_TOT_Valute_3">'[11]2003'!#REF!</definedName>
    <definedName name="_715newname_1" localSheetId="1">[2]ER!#REF!</definedName>
    <definedName name="_718newname_1">[2]ER!#REF!</definedName>
    <definedName name="_719newname_2" localSheetId="1">[2]ER!#REF!</definedName>
    <definedName name="_72__123Graph_AGRAPH1_3">[4]M!#REF!</definedName>
    <definedName name="_722newname_2">[2]ER!#REF!</definedName>
    <definedName name="_723newname_3" localSheetId="1">[2]ER!#REF!</definedName>
    <definedName name="_726newname_3">[2]ER!#REF!</definedName>
    <definedName name="_727newname2_1">{#N/A,#N/A,FALSE,"I";#N/A,#N/A,FALSE,"J";#N/A,#N/A,FALSE,"K";#N/A,#N/A,FALSE,"L";#N/A,#N/A,FALSE,"M";#N/A,#N/A,FALSE,"N";#N/A,#N/A,FALSE,"O"}</definedName>
    <definedName name="_728newname2_10">{#N/A,#N/A,FALSE,"I";#N/A,#N/A,FALSE,"J";#N/A,#N/A,FALSE,"K";#N/A,#N/A,FALSE,"L";#N/A,#N/A,FALSE,"M";#N/A,#N/A,FALSE,"N";#N/A,#N/A,FALSE,"O"}</definedName>
    <definedName name="_729newname2_11">{#N/A,#N/A,FALSE,"I";#N/A,#N/A,FALSE,"J";#N/A,#N/A,FALSE,"K";#N/A,#N/A,FALSE,"L";#N/A,#N/A,FALSE,"M";#N/A,#N/A,FALSE,"N";#N/A,#N/A,FALSE,"O"}</definedName>
    <definedName name="_73__123Graph_AGRAPH2_1" localSheetId="1">[4]M!#REF!</definedName>
    <definedName name="_730newname2_12">{#N/A,#N/A,FALSE,"I";#N/A,#N/A,FALSE,"J";#N/A,#N/A,FALSE,"K";#N/A,#N/A,FALSE,"L";#N/A,#N/A,FALSE,"M";#N/A,#N/A,FALSE,"N";#N/A,#N/A,FALSE,"O"}</definedName>
    <definedName name="_731newname2_2">{#N/A,#N/A,FALSE,"I";#N/A,#N/A,FALSE,"J";#N/A,#N/A,FALSE,"K";#N/A,#N/A,FALSE,"L";#N/A,#N/A,FALSE,"M";#N/A,#N/A,FALSE,"N";#N/A,#N/A,FALSE,"O"}</definedName>
    <definedName name="_732newname2_3">{#N/A,#N/A,FALSE,"I";#N/A,#N/A,FALSE,"J";#N/A,#N/A,FALSE,"K";#N/A,#N/A,FALSE,"L";#N/A,#N/A,FALSE,"M";#N/A,#N/A,FALSE,"N";#N/A,#N/A,FALSE,"O"}</definedName>
    <definedName name="_733newname2_4">{#N/A,#N/A,FALSE,"I";#N/A,#N/A,FALSE,"J";#N/A,#N/A,FALSE,"K";#N/A,#N/A,FALSE,"L";#N/A,#N/A,FALSE,"M";#N/A,#N/A,FALSE,"N";#N/A,#N/A,FALSE,"O"}</definedName>
    <definedName name="_734newname2_5">{#N/A,#N/A,FALSE,"I";#N/A,#N/A,FALSE,"J";#N/A,#N/A,FALSE,"K";#N/A,#N/A,FALSE,"L";#N/A,#N/A,FALSE,"M";#N/A,#N/A,FALSE,"N";#N/A,#N/A,FALSE,"O"}</definedName>
    <definedName name="_735newname2_6">{#N/A,#N/A,FALSE,"I";#N/A,#N/A,FALSE,"J";#N/A,#N/A,FALSE,"K";#N/A,#N/A,FALSE,"L";#N/A,#N/A,FALSE,"M";#N/A,#N/A,FALSE,"N";#N/A,#N/A,FALSE,"O"}</definedName>
    <definedName name="_736newname2_7">{#N/A,#N/A,FALSE,"I";#N/A,#N/A,FALSE,"J";#N/A,#N/A,FALSE,"K";#N/A,#N/A,FALSE,"L";#N/A,#N/A,FALSE,"M";#N/A,#N/A,FALSE,"N";#N/A,#N/A,FALSE,"O"}</definedName>
    <definedName name="_737newname2_8">{#N/A,#N/A,FALSE,"I";#N/A,#N/A,FALSE,"J";#N/A,#N/A,FALSE,"K";#N/A,#N/A,FALSE,"L";#N/A,#N/A,FALSE,"M";#N/A,#N/A,FALSE,"N";#N/A,#N/A,FALSE,"O"}</definedName>
    <definedName name="_738newname2_9">{#N/A,#N/A,FALSE,"I";#N/A,#N/A,FALSE,"J";#N/A,#N/A,FALSE,"K";#N/A,#N/A,FALSE,"L";#N/A,#N/A,FALSE,"M";#N/A,#N/A,FALSE,"N";#N/A,#N/A,FALSE,"O"}</definedName>
    <definedName name="_739newname2_1_1">{#N/A,#N/A,FALSE,"I";#N/A,#N/A,FALSE,"J";#N/A,#N/A,FALSE,"K";#N/A,#N/A,FALSE,"L";#N/A,#N/A,FALSE,"M";#N/A,#N/A,FALSE,"N";#N/A,#N/A,FALSE,"O"}</definedName>
    <definedName name="_740newname2_2_1">{#N/A,#N/A,FALSE,"I";#N/A,#N/A,FALSE,"J";#N/A,#N/A,FALSE,"K";#N/A,#N/A,FALSE,"L";#N/A,#N/A,FALSE,"M";#N/A,#N/A,FALSE,"N";#N/A,#N/A,FALSE,"O"}</definedName>
    <definedName name="_741newname2_3_1">{#N/A,#N/A,FALSE,"I";#N/A,#N/A,FALSE,"J";#N/A,#N/A,FALSE,"K";#N/A,#N/A,FALSE,"L";#N/A,#N/A,FALSE,"M";#N/A,#N/A,FALSE,"N";#N/A,#N/A,FALSE,"O"}</definedName>
    <definedName name="_742newname3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43newname3_10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44newname3_1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45newname3_12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46newname3_2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47newname3_3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48newname3_4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49newname3_5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50newname3_6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51newname3_7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52newname3_8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53newname3_9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54newname3_1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55newname3_2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56newname3_3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_757newname4_1">{"WEO",#N/A,FALSE,"T"}</definedName>
    <definedName name="_758newname4_10">{"WEO",#N/A,FALSE,"T"}</definedName>
    <definedName name="_759newname4_11">{"WEO",#N/A,FALSE,"T"}</definedName>
    <definedName name="_76__123Graph_AGRAPH2_1">[4]M!#REF!</definedName>
    <definedName name="_760newname4_12">{"WEO",#N/A,FALSE,"T"}</definedName>
    <definedName name="_761newname4_2">{"WEO",#N/A,FALSE,"T"}</definedName>
    <definedName name="_762newname4_3">{"WEO",#N/A,FALSE,"T"}</definedName>
    <definedName name="_763newname4_4">{"WEO",#N/A,FALSE,"T"}</definedName>
    <definedName name="_764newname4_5">{"WEO",#N/A,FALSE,"T"}</definedName>
    <definedName name="_765newname4_6">{"WEO",#N/A,FALSE,"T"}</definedName>
    <definedName name="_766newname4_7">{"WEO",#N/A,FALSE,"T"}</definedName>
    <definedName name="_767newname4_8">{"WEO",#N/A,FALSE,"T"}</definedName>
    <definedName name="_768newname4_9">{"WEO",#N/A,FALSE,"T"}</definedName>
    <definedName name="_769newname4_1_1">{"WEO",#N/A,FALSE,"T"}</definedName>
    <definedName name="_77__123Graph_AGRAPH2_2" localSheetId="1">[4]M!#REF!</definedName>
    <definedName name="_770newname4_2_1">{"WEO",#N/A,FALSE,"T"}</definedName>
    <definedName name="_771newname4_3_1">{"WEO",#N/A,FALSE,"T"}</definedName>
    <definedName name="_772newname5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73newname5_10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74newname5_1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75newname5_12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76newname5_2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77newname5_3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78newname5_4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79newname5_5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80newname5_6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81newname5_7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82newname5_8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83newname5_9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84newname5_1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85newname5_2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86newname5_3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_787NFP_VE_1" localSheetId="1">[16]Model!#REF!</definedName>
    <definedName name="_790NFP_VE_1">[16]Model!#REF!</definedName>
    <definedName name="_791NFP_VE_2" localSheetId="1">[16]Model!#REF!</definedName>
    <definedName name="_794NFP_VE_2">[16]Model!#REF!</definedName>
    <definedName name="_795NFP_VE_3" localSheetId="1">[16]Model!#REF!</definedName>
    <definedName name="_798NFP_VE_3">[16]Model!#REF!</definedName>
    <definedName name="_799NFP_VE_1_1" localSheetId="1">[16]Model!#REF!</definedName>
    <definedName name="_8__123Graph_A_2">'[1]DAILY from archive'!#REF!</definedName>
    <definedName name="_80__123Graph_AGRAPH2_2">[4]M!#REF!</definedName>
    <definedName name="_802NFP_VE_1_1">[16]Model!#REF!</definedName>
    <definedName name="_803NFP_VE_1_2" localSheetId="1">[16]Model!#REF!</definedName>
    <definedName name="_806NFP_VE_1_2">[16]Model!#REF!</definedName>
    <definedName name="_807NFP_VE_1_3" localSheetId="1">[16]Model!#REF!</definedName>
    <definedName name="_81__123Graph_AGRAPH2_3" localSheetId="1">[4]M!#REF!</definedName>
    <definedName name="_810NFP_VE_1_3">[16]Model!#REF!</definedName>
    <definedName name="_811outl_1" localSheetId="1">#REF!</definedName>
    <definedName name="_814outl_1">#REF!</definedName>
    <definedName name="_815outl_2" localSheetId="1">#REF!</definedName>
    <definedName name="_818outl_2">#REF!</definedName>
    <definedName name="_819outl_3" localSheetId="1">#REF!</definedName>
    <definedName name="_822outl_3">#REF!</definedName>
    <definedName name="_823p_1" localSheetId="1">[18]labels!#REF!</definedName>
    <definedName name="_826p_1">[18]labels!#REF!</definedName>
    <definedName name="_827p_2" localSheetId="1">[18]labels!#REF!</definedName>
    <definedName name="_830p_2">[18]labels!#REF!</definedName>
    <definedName name="_831p_3" localSheetId="1">[18]labels!#REF!</definedName>
    <definedName name="_834p_3">[18]labels!#REF!</definedName>
    <definedName name="_835PEOP_1" localSheetId="1">[16]Model!#REF!</definedName>
    <definedName name="_838PEOP_1">[16]Model!#REF!</definedName>
    <definedName name="_839PEOP_2" localSheetId="1">[16]Model!#REF!</definedName>
    <definedName name="_84__123Graph_AGRAPH2_3">[4]M!#REF!</definedName>
    <definedName name="_842PEOP_2">[16]Model!#REF!</definedName>
    <definedName name="_843PEOP_3" localSheetId="1">[16]Model!#REF!</definedName>
    <definedName name="_846PEOP_3">[16]Model!#REF!</definedName>
    <definedName name="_847PEOP_1_1" localSheetId="1">[16]Model!#REF!</definedName>
    <definedName name="_85__123Graph_AGRAPH3_1" localSheetId="1">[4]M!#REF!</definedName>
    <definedName name="_850PEOP_1_1">[16]Model!#REF!</definedName>
    <definedName name="_851PEOP_1_2" localSheetId="1">[16]Model!#REF!</definedName>
    <definedName name="_854PEOP_1_2">[16]Model!#REF!</definedName>
    <definedName name="_855PEOP_1_3" localSheetId="1">[16]Model!#REF!</definedName>
    <definedName name="_858PEOP_1_3">[16]Model!#REF!</definedName>
    <definedName name="_859Prill_Ar_TOT_Lek_1" localSheetId="1">'[11]2003'!#REF!</definedName>
    <definedName name="_862Prill_Ar_TOT_Lek_1">'[11]2003'!#REF!</definedName>
    <definedName name="_863Prill_Ar_TOT_Lek_2" localSheetId="1">'[11]2003'!#REF!</definedName>
    <definedName name="_866Prill_Ar_TOT_Lek_2">'[11]2003'!#REF!</definedName>
    <definedName name="_867Prill_Ar_TOT_Lek_3" localSheetId="1">'[11]2003'!#REF!</definedName>
    <definedName name="_870Prill_Ar_TOT_Lek_3">'[11]2003'!#REF!</definedName>
    <definedName name="_871Prill_Ar_TOT_Valute_1" localSheetId="1">'[11]2003'!#REF!</definedName>
    <definedName name="_874Prill_Ar_TOT_Valute_1">'[11]2003'!#REF!</definedName>
    <definedName name="_875Prill_Ar_TOT_Valute_2" localSheetId="1">'[11]2003'!#REF!</definedName>
    <definedName name="_878Prill_Ar_TOT_Valute_2">'[11]2003'!#REF!</definedName>
    <definedName name="_879Prill_Ar_TOT_Valute_3" localSheetId="1">'[11]2003'!#REF!</definedName>
    <definedName name="_88__123Graph_AGRAPH3_1">[4]M!#REF!</definedName>
    <definedName name="_882Prill_Ar_TOT_Valute_3">'[11]2003'!#REF!</definedName>
    <definedName name="_883Qershor_Ar_TOT_Lek_1" localSheetId="1">'[11]2003'!#REF!</definedName>
    <definedName name="_886Qershor_Ar_TOT_Lek_1">'[11]2003'!#REF!</definedName>
    <definedName name="_887Qershor_Ar_TOT_Lek_2" localSheetId="1">'[11]2003'!#REF!</definedName>
    <definedName name="_89__123Graph_AGRAPH3_2" localSheetId="1">[4]M!#REF!</definedName>
    <definedName name="_890Qershor_Ar_TOT_Lek_2">'[11]2003'!#REF!</definedName>
    <definedName name="_891Qershor_Ar_TOT_Lek_3" localSheetId="1">'[11]2003'!#REF!</definedName>
    <definedName name="_894Qershor_Ar_TOT_Lek_3">'[11]2003'!#REF!</definedName>
    <definedName name="_895Qershor_Ar_TOT_Valute_1" localSheetId="1">'[11]2003'!#REF!</definedName>
    <definedName name="_898Qershor_Ar_TOT_Valute_1">'[11]2003'!#REF!</definedName>
    <definedName name="_899Qershor_Ar_TOT_Valute_2" localSheetId="1">'[11]2003'!#REF!</definedName>
    <definedName name="_9__123Graph_A_3" localSheetId="1">'[1]DAILY from archive'!#REF!</definedName>
    <definedName name="_902Qershor_Ar_TOT_Valute_2">'[11]2003'!#REF!</definedName>
    <definedName name="_903Qershor_Ar_TOT_Valute_3" localSheetId="1">'[11]2003'!#REF!</definedName>
    <definedName name="_906Qershor_Ar_TOT_Valute_3">'[11]2003'!#REF!</definedName>
    <definedName name="_907rtre_1">{"Main Economic Indicators",#N/A,FALSE,"C"}</definedName>
    <definedName name="_908rtre_10">{"Main Economic Indicators",#N/A,FALSE,"C"}</definedName>
    <definedName name="_909rtre_11">{"Main Economic Indicators",#N/A,FALSE,"C"}</definedName>
    <definedName name="_910rtre_12">{"Main Economic Indicators",#N/A,FALSE,"C"}</definedName>
    <definedName name="_911rtre_2">{"Main Economic Indicators",#N/A,FALSE,"C"}</definedName>
    <definedName name="_912rtre_3">{"Main Economic Indicators",#N/A,FALSE,"C"}</definedName>
    <definedName name="_913rtre_4">{"Main Economic Indicators",#N/A,FALSE,"C"}</definedName>
    <definedName name="_914rtre_5">{"Main Economic Indicators",#N/A,FALSE,"C"}</definedName>
    <definedName name="_915rtre_6">{"Main Economic Indicators",#N/A,FALSE,"C"}</definedName>
    <definedName name="_916rtre_7">{"Main Economic Indicators",#N/A,FALSE,"C"}</definedName>
    <definedName name="_917rtre_8">{"Main Economic Indicators",#N/A,FALSE,"C"}</definedName>
    <definedName name="_918rtre_9">{"Main Economic Indicators",#N/A,FALSE,"C"}</definedName>
    <definedName name="_919rtre_1_1">{"Main Economic Indicators",#N/A,FALSE,"C"}</definedName>
    <definedName name="_92__123Graph_AGRAPH3_2">[4]M!#REF!</definedName>
    <definedName name="_920rtre_2_1">{"Main Economic Indicators",#N/A,FALSE,"C"}</definedName>
    <definedName name="_921rtre_3_1">{"Main Economic Indicators",#N/A,FALSE,"C"}</definedName>
    <definedName name="_922STOP_1" localSheetId="1">#REF!</definedName>
    <definedName name="_925STOP_1">#REF!</definedName>
    <definedName name="_926STOP_2" localSheetId="1">#REF!</definedName>
    <definedName name="_929STOP_2">#REF!</definedName>
    <definedName name="_93__123Graph_AGRAPH3_3" localSheetId="1">[4]M!#REF!</definedName>
    <definedName name="_930STOP_3" localSheetId="1">#REF!</definedName>
    <definedName name="_933STOP_3">#REF!</definedName>
    <definedName name="_934Shkurt_Ar_TOT_Lek_1" localSheetId="1">'[11]2003'!#REF!</definedName>
    <definedName name="_937Shkurt_Ar_TOT_Lek_1">'[11]2003'!#REF!</definedName>
    <definedName name="_938Shkurt_Ar_TOT_Lek_2" localSheetId="1">'[11]2003'!#REF!</definedName>
    <definedName name="_941Shkurt_Ar_TOT_Lek_2">'[11]2003'!#REF!</definedName>
    <definedName name="_942Shkurt_Ar_TOT_Lek_3" localSheetId="1">'[11]2003'!#REF!</definedName>
    <definedName name="_945Shkurt_Ar_TOT_Lek_3">'[11]2003'!#REF!</definedName>
    <definedName name="_946Shkurt_Ar_TOT_Valute_1" localSheetId="1">'[11]2003'!#REF!</definedName>
    <definedName name="_949Shkurt_Ar_TOT_Valute_1">'[11]2003'!#REF!</definedName>
    <definedName name="_950Shkurt_Ar_TOT_Valute_2" localSheetId="1">'[11]2003'!#REF!</definedName>
    <definedName name="_953Shkurt_Ar_TOT_Valute_2">'[11]2003'!#REF!</definedName>
    <definedName name="_954Shkurt_Ar_TOT_Valute_3" localSheetId="1">'[11]2003'!#REF!</definedName>
    <definedName name="_957Shkurt_Ar_TOT_Valute_3">'[11]2003'!#REF!</definedName>
    <definedName name="_958Shtator_Ar_TOT_Lek_1" localSheetId="1">'[11]2003'!#REF!</definedName>
    <definedName name="_96__123Graph_AGRAPH3_3">[4]M!#REF!</definedName>
    <definedName name="_961Shtator_Ar_TOT_Lek_1">'[11]2003'!#REF!</definedName>
    <definedName name="_962Shtator_Ar_TOT_Lek_2" localSheetId="1">'[11]2003'!#REF!</definedName>
    <definedName name="_965Shtator_Ar_TOT_Lek_2">'[11]2003'!#REF!</definedName>
    <definedName name="_966Shtator_Ar_TOT_Lek_3" localSheetId="1">'[11]2003'!#REF!</definedName>
    <definedName name="_969Shtator_Ar_TOT_Lek_3">'[11]2003'!#REF!</definedName>
    <definedName name="_97__123Graph_AREER_1" localSheetId="1">[2]ER!#REF!</definedName>
    <definedName name="_970Shtator_Ar_TOT_Valute_1" localSheetId="1">'[11]2003'!#REF!</definedName>
    <definedName name="_973Shtator_Ar_TOT_Valute_1">'[11]2003'!#REF!</definedName>
    <definedName name="_974Shtator_Ar_TOT_Valute_2" localSheetId="1">'[11]2003'!#REF!</definedName>
    <definedName name="_977Shtator_Ar_TOT_Valute_2">'[11]2003'!#REF!</definedName>
    <definedName name="_978Shtator_Ar_TOT_Valute_3" localSheetId="1">'[11]2003'!#REF!</definedName>
    <definedName name="_981Shtator_Ar_TOT_Valute_3">'[11]2003'!#REF!</definedName>
    <definedName name="_982tab11_1" localSheetId="1">#REF!</definedName>
    <definedName name="_985tab11_1">#REF!</definedName>
    <definedName name="_986tab11_2" localSheetId="1">#REF!</definedName>
    <definedName name="_989tab11_2">#REF!</definedName>
    <definedName name="_990tab11_3" localSheetId="1">#REF!</definedName>
    <definedName name="_993tab11_3">#REF!</definedName>
    <definedName name="_994tab12_1" localSheetId="1">#REF!</definedName>
    <definedName name="_997tab12_1">#REF!</definedName>
    <definedName name="_998tab12_2" localSheetId="1">#REF!</definedName>
    <definedName name="_A" localSheetId="1">#REF!</definedName>
    <definedName name="_A">#REF!</definedName>
    <definedName name="_C">#REF!</definedName>
    <definedName name="_COL1">[16]SimInp1:ModDef!$A$1:$V$130</definedName>
    <definedName name="_D">#REF!</definedName>
    <definedName name="_E">#REF!</definedName>
    <definedName name="_END94">'[2]End-94'!$D$102:$AS$189</definedName>
    <definedName name="_Fill">#REF!</definedName>
    <definedName name="_Filler">[19]A!$A$43:$A$598</definedName>
    <definedName name="_ftn1">#REF!</definedName>
    <definedName name="_ftn2">#REF!</definedName>
    <definedName name="_ftn3">#REF!</definedName>
    <definedName name="_ftn4">#REF!</definedName>
    <definedName name="_ftn5">#REF!</definedName>
    <definedName name="_ftn6">#REF!</definedName>
    <definedName name="_ftn7">#REF!</definedName>
    <definedName name="_ftn8">#REF!</definedName>
    <definedName name="_ftnref1">#REF!</definedName>
    <definedName name="_ftnref2">#REF!</definedName>
    <definedName name="_ftnref3">#REF!</definedName>
    <definedName name="_ftnref4">#REF!</definedName>
    <definedName name="_ftnref5">#REF!</definedName>
    <definedName name="_ftnref6">#REF!</definedName>
    <definedName name="_ftnref7">#REF!</definedName>
    <definedName name="_ftnref8">#REF!</definedName>
    <definedName name="_H">#REF!</definedName>
    <definedName name="_K">#REF!</definedName>
    <definedName name="_Key2" localSheetId="1">[13]Contents!#REF!</definedName>
    <definedName name="_Key2">[13]Contents!#REF!</definedName>
    <definedName name="_L">#REF!</definedName>
    <definedName name="_Macros_Import_.qbop">#N/A</definedName>
    <definedName name="_MCV1">[20]Main!$E$64:$AH$64</definedName>
    <definedName name="_Order1">0</definedName>
    <definedName name="_Order2">0</definedName>
    <definedName name="_P">#REF!</definedName>
    <definedName name="_Parse_Out">#REF!</definedName>
    <definedName name="_Q">#REF!</definedName>
    <definedName name="_Regression_Out">#REF!</definedName>
    <definedName name="_Regression_X">#REF!</definedName>
    <definedName name="_Regression_Y">#REF!</definedName>
    <definedName name="_S">#REF!</definedName>
    <definedName name="_SUM2">[2]BoP!$G$174:$AR$216</definedName>
    <definedName name="_T">#REF!</definedName>
    <definedName name="_tab06">#REF!</definedName>
    <definedName name="_tab07">#REF!</definedName>
    <definedName name="_tab1">#REF!</definedName>
    <definedName name="_tab10">#REF!</definedName>
    <definedName name="_tab11" localSheetId="1">#REF!</definedName>
    <definedName name="_tab11">#REF!</definedName>
    <definedName name="_tab12" localSheetId="1">#REF!</definedName>
    <definedName name="_tab12">#REF!</definedName>
    <definedName name="_tab13">#REF!</definedName>
    <definedName name="_tab14" localSheetId="1">#REF!</definedName>
    <definedName name="_tab14">#REF!</definedName>
    <definedName name="_tab15" localSheetId="1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 localSheetId="1">[9]Assumptions!#REF!</definedName>
    <definedName name="_tab9">[9]Assumptions!#REF!</definedName>
    <definedName name="_TB1">[21]SummaryCG!$A$4:$CL$77</definedName>
    <definedName name="_TB2">[21]CGRev!$A$4:$CL$43</definedName>
    <definedName name="_TB3">[21]CGExp!$A$4:$CL$86</definedName>
    <definedName name="_TB4">[21]CGExternal!$B$4:$CL$55</definedName>
    <definedName name="_TB5">[21]CGAuthMeth!$B$4:$CL$55</definedName>
    <definedName name="_TB6">[21]CGAuthMeth!$B$64:$CL$131</definedName>
    <definedName name="_TB7">[21]CGFin_Monthly!$B$4:$AC$73</definedName>
    <definedName name="_TB8">[21]CGFin_Monthly!$B$174:$AC$234</definedName>
    <definedName name="_V">#REF!</definedName>
    <definedName name="_W">#REF!</definedName>
    <definedName name="_WB1">[2]WB!$D$13:$AF$264</definedName>
    <definedName name="_WB2">[2]WB!$AG$13:$AQ$264</definedName>
    <definedName name="_X">#REF!</definedName>
    <definedName name="a">[22]Debt!$T$2</definedName>
    <definedName name="ACTIVATE" localSheetId="1">#REF!</definedName>
    <definedName name="ACTIVATE">#REF!</definedName>
    <definedName name="AID">#REF!</definedName>
    <definedName name="AlPr_TB_1">#REF!</definedName>
    <definedName name="AlPr_TB_1b">#REF!</definedName>
    <definedName name="ALTBCA">[20]QQ!$E$11:$AH$11</definedName>
    <definedName name="ALTNGDP_R">[20]Q4!$E$53:$AH$53</definedName>
    <definedName name="ALTPCPI">[20]Q6!$E$27:$AH$27</definedName>
    <definedName name="ams">{"Main Economic Indicators",#N/A,FALSE,"C"}</definedName>
    <definedName name="ams_1">{"Main Economic Indicators",#N/A,FALSE,"C"}</definedName>
    <definedName name="ams_2">{"Main Economic Indicators",#N/A,FALSE,"C"}</definedName>
    <definedName name="ams_3">{"Main Economic Indicators",#N/A,FALSE,"C"}</definedName>
    <definedName name="amstwo">{"Main Economic Indicators",#N/A,FALSE,"C"}</definedName>
    <definedName name="amstwo_1">{"Main Economic Indicators",#N/A,FALSE,"C"}</definedName>
    <definedName name="amstwo_2">{"Main Economic Indicators",#N/A,FALSE,"C"}</definedName>
    <definedName name="amstwo_3">{"Main Economic Indicators",#N/A,FALSE,"C"}</definedName>
    <definedName name="anscount">1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ssistance">#REF!</definedName>
    <definedName name="assu" localSheetId="1">#REF!</definedName>
    <definedName name="assu">#REF!</definedName>
    <definedName name="ASSUMPN2">#REF!</definedName>
    <definedName name="ATS">#REF!</definedName>
    <definedName name="Balance_of_payments">#REF!</definedName>
    <definedName name="basktind">[14]Bask_fd!$BR$9:$CE$51</definedName>
    <definedName name="basktinf" localSheetId="1">[14]Bask_fd!#REF!</definedName>
    <definedName name="basktinf">[14]Bask_fd!#REF!</definedName>
    <definedName name="basktinf12_" localSheetId="1">[14]Bask_fd!#REF!</definedName>
    <definedName name="basktinf12_">[14]Bask_fd!#REF!</definedName>
    <definedName name="BCA">[20]QQ!$E$9:$AH$9</definedName>
    <definedName name="BCA_GDP">[20]QQ!$E$10:$AH$10</definedName>
    <definedName name="BCA_NGDP">#REF!</definedName>
    <definedName name="BE">[20]Q6!$E$137:$AH$137</definedName>
    <definedName name="BEA">[20]QQ!$E$140:$AH$140</definedName>
    <definedName name="BEC">#REF!</definedName>
    <definedName name="BED">#REF!</definedName>
    <definedName name="BED_6">#REF!</definedName>
    <definedName name="BEO">[20]Q6!$E$142:$AH$142</definedName>
    <definedName name="BER">[20]QQ!$E$141:$AH$141</definedName>
    <definedName name="BESD">[20]Q7!$E$42:$AH$42</definedName>
    <definedName name="BF">[20]QQ!$E$55:$AH$55</definedName>
    <definedName name="BFD">[20]QQ!$E$58:$AH$58</definedName>
    <definedName name="BFDA">[20]Q6!$E$60:$AH$60</definedName>
    <definedName name="BFDI">[20]Q6!$E$63:$AH$63</definedName>
    <definedName name="BFDIL">[20]QQ!$E$65:$AH$65</definedName>
    <definedName name="BFL_D">[20]DA!$E$49:$AH$49</definedName>
    <definedName name="BFO">[20]QQ!$E$90:$AH$90</definedName>
    <definedName name="BFOA">[20]Q6!$E$98:$AH$98</definedName>
    <definedName name="BFOAG">[20]QQ!$E$100:$AH$100</definedName>
    <definedName name="BFOAP">[20]Q6!$E$101:$AH$101</definedName>
    <definedName name="BFOG">[20]Q6!$E$93:$AH$93</definedName>
    <definedName name="BFOL">[20]QQ!$E$104:$AH$104</definedName>
    <definedName name="BFOL_B">[20]QQ!$E$118:$AH$118</definedName>
    <definedName name="BFOL_G">[20]QQ!$E$113:$AH$113</definedName>
    <definedName name="BFOL_L">#REF!</definedName>
    <definedName name="BFOL_O">[20]Q6!$E$120:$AH$120</definedName>
    <definedName name="BFOL_S">#REF!</definedName>
    <definedName name="BFOLB">#REF!</definedName>
    <definedName name="BFOLG">[20]Q6!$E$107:$AH$107</definedName>
    <definedName name="BFOLG_L">#REF!</definedName>
    <definedName name="BFOLP">[20]Q6!$E$109:$AH$109</definedName>
    <definedName name="BFOP">[20]Q6!$E$95:$AH$95</definedName>
    <definedName name="BFP">[20]QQ!$E$68:$AH$68</definedName>
    <definedName name="BFPA">[20]Q6!$E$75:$AH$75</definedName>
    <definedName name="BFPAG">[20]QQ!$E$77:$AH$77</definedName>
    <definedName name="BFPG">[20]Q6!$E$72:$AH$72</definedName>
    <definedName name="BFPL">[20]Q6!$E$78:$AH$78</definedName>
    <definedName name="BFPLBN">#REF!</definedName>
    <definedName name="BFPLD">[20]QQ!$E$83:$AH$83</definedName>
    <definedName name="BFPLD_G">#REF!</definedName>
    <definedName name="BFPLDG">[20]Q6!$E$88:$AH$88</definedName>
    <definedName name="BFPLDP">[20]Q6!$E$86:$AH$86</definedName>
    <definedName name="BFPLE">[20]Q6!$E$81:$AH$81</definedName>
    <definedName name="BFPLE_G">#REF!</definedName>
    <definedName name="BFPLMM">#REF!</definedName>
    <definedName name="BFPP">[20]Q6!$E$70:$AH$70</definedName>
    <definedName name="BFRA">[20]QQ!$E$123:$AH$123</definedName>
    <definedName name="BFUND">[20]Q6!$E$115:$AH$115</definedName>
    <definedName name="BGS">[20]Q6!$E$13:$AH$13</definedName>
    <definedName name="BI">[20]Q6!$E$32:$AH$32</definedName>
    <definedName name="BIC">[20]Q6!$E$35:$AH$35</definedName>
    <definedName name="BID">[20]Q6!$E$38:$AH$38</definedName>
    <definedName name="BIL">[15]Work!$B$26:$AG$97</definedName>
    <definedName name="BIP">#REF!</definedName>
    <definedName name="BK">[20]Q6!$E$48:$AH$48</definedName>
    <definedName name="BKF">[20]QQ!$E$51:$AH$51</definedName>
    <definedName name="BKF_6">[20]Q6!$E$139:$AH$139</definedName>
    <definedName name="BKFA">#REF!</definedName>
    <definedName name="BKO">[20]Q6!$E$52:$AH$52</definedName>
    <definedName name="BM">[20]Q6!$E$24:$AH$24</definedName>
    <definedName name="BMG">[20]Q6!$E$27:$AH$27</definedName>
    <definedName name="BMII">[20]QQ!$E$40:$AH$40</definedName>
    <definedName name="BMII_7">[20]Q7!$E$40:$AH$40</definedName>
    <definedName name="BMS">[20]Q6!$E$29:$AH$29</definedName>
    <definedName name="BOP">[20]Q6!$E$130:$AH$130</definedName>
    <definedName name="BOP_GDP">[20]Q6!$E$131:$AH$131</definedName>
    <definedName name="BRASS">[20]QQ!$E$150:$AH$150</definedName>
    <definedName name="BRASS_6">[20]Q6!$E$126:$AH$126</definedName>
    <definedName name="BRO">#REF!</definedName>
    <definedName name="BTR">[20]Q6!$E$42:$AH$42</definedName>
    <definedName name="BTRG">[20]Q6!$E$44:$AH$44</definedName>
    <definedName name="BTRP">[20]Q6!$E$45:$AH$45</definedName>
    <definedName name="budfin">#REF!</definedName>
    <definedName name="budget_financing">#REF!</definedName>
    <definedName name="BX">[20]Q6!$E$16:$AH$16</definedName>
    <definedName name="BXG">[20]Q6!$E$19:$AH$19</definedName>
    <definedName name="BXS">[20]Q6!$E$21:$AH$21</definedName>
    <definedName name="CAD">#REF!</definedName>
    <definedName name="CalcMCV_4">[20]Q4!$E$58:$AH$58</definedName>
    <definedName name="categories">#REF!</definedName>
    <definedName name="CCODE">#REF!</definedName>
    <definedName name="Ceiling_on_net_domestic_credit_to_the_government">#REF!</definedName>
    <definedName name="CHANGESWRITE">#REF!</definedName>
    <definedName name="CHART_4">[15]RED98DATA!$B$62:$CG$74</definedName>
    <definedName name="CHART1_3">[15]RED98DATA!$B$2:$BY$78</definedName>
    <definedName name="CHART10_11">[15]RED98DATA!$A$160:$CJ$249</definedName>
    <definedName name="CHART11">[15]RED98DATA!$A$253:$U$258</definedName>
    <definedName name="CHART14">[15]RED98DATA!$A$178:$F$197</definedName>
    <definedName name="CHART5_6">[15]RED98DATA!$A$79:$J$129</definedName>
    <definedName name="CHART7_8">[15]RED98DATA!$A$130:$BA$158</definedName>
    <definedName name="CHART9">[15]RED98DATA!$A$159:$AM$185</definedName>
    <definedName name="CHF">#REF!</definedName>
    <definedName name="CHK1.1">[20]Q1!$E$61:$AH$61</definedName>
    <definedName name="CHK2.1">[20]Main!$E$67:$AH$67</definedName>
    <definedName name="CHK2.2">[20]Main!$E$70:$AH$70</definedName>
    <definedName name="CHK2.3">[20]Main!$E$75:$AH$75</definedName>
    <definedName name="CHK3.1">[20]Q3!$E$61:$AH$61</definedName>
    <definedName name="CHK5.1">[20]Q5!$E$107:$AH$107</definedName>
    <definedName name="CNY">#REF!</definedName>
    <definedName name="cont" localSheetId="1">#REF!</definedName>
    <definedName name="cont">#REF!</definedName>
    <definedName name="CONTENTS">#REF!</definedName>
    <definedName name="Copyfrom">#REF!</definedName>
    <definedName name="COUNTER" localSheetId="1">#REF!</definedName>
    <definedName name="COUNTER">#REF!</definedName>
    <definedName name="CPF">[2]CPFs!$F$13:$AF$84</definedName>
    <definedName name="cpi">[15]Work!$ER$4:$FK$97</definedName>
    <definedName name="cpi_cmp">#REF!</definedName>
    <definedName name="cpi_nsa">[15]Work!$FM$5:$GF$97</definedName>
    <definedName name="Current_account">#REF!</definedName>
    <definedName name="CurrVintage">'[23]A Current Data'!$D$60</definedName>
    <definedName name="D">[20]DA!$E$9:$AH$9</definedName>
    <definedName name="D_ALTBCA_GDP">[24]DA!$E$78:$AH$78</definedName>
    <definedName name="D_ALTNGDP_R">[24]DA!$E$26:$AH$26</definedName>
    <definedName name="D_ALTNGDP_RG">[24]DA!$E$27:$AH$27</definedName>
    <definedName name="D_ALTPCPI">[24]DA!$E$50:$AH$50</definedName>
    <definedName name="D_ALTPCPIG">[24]DA!$E$51:$AH$51</definedName>
    <definedName name="D_B">[20]DA!$E$22:$AH$22</definedName>
    <definedName name="D_BCA_GDP">[24]DA!$E$77:$AH$77</definedName>
    <definedName name="D_BFD">[24]DA!$E$85:$AH$85</definedName>
    <definedName name="D_BFL">[24]DA!$E$120:$AH$120</definedName>
    <definedName name="D_BFL_D">#REF!</definedName>
    <definedName name="D_BFL_S">[24]DA!$E$121:$AH$121</definedName>
    <definedName name="D_BFLG">[24]DA!$E$122:$AH$122</definedName>
    <definedName name="D_BFOP">[24]DA!$E$87:$AH$87</definedName>
    <definedName name="D_BFPP">[24]DA!$E$86:$AH$86</definedName>
    <definedName name="D_BFRA1">[24]DA!$E$93:$AH$93</definedName>
    <definedName name="D_BFX">[24]DA!$E$91:$AH$91</definedName>
    <definedName name="D_BFXG">[24]DA!$E$89:$AH$89</definedName>
    <definedName name="D_BFXP">[24]DA!$E$84:$AH$84</definedName>
    <definedName name="D_BRASS">[24]DA!$E$118:$AH$118</definedName>
    <definedName name="D_CalcNGS">[24]DA!$E$46:$AH$46</definedName>
    <definedName name="D_CalcNMG_R">[24]DA!$E$73:$AH$73</definedName>
    <definedName name="D_CalcNXG_R">[24]DA!$E$70:$AH$70</definedName>
    <definedName name="D_D">[24]DA!$E$117:$AH$117</definedName>
    <definedName name="D_D_B">[24]DA!$E$114:$AH$114</definedName>
    <definedName name="D_D_Bdiff">[24]DA!$E$105:$AH$105</definedName>
    <definedName name="D_D_Bdiff1">[24]DA!$E$106:$AH$106</definedName>
    <definedName name="D_D_G">[24]DA!$E$115:$AH$115</definedName>
    <definedName name="D_D_Gdiff">[24]DA!$E$102:$AH$102</definedName>
    <definedName name="D_D_Gdiff1">[24]DA!$E$103:$AH$103</definedName>
    <definedName name="D_D_S">[24]DA!$E$116:$AH$116</definedName>
    <definedName name="D_D_Sdiff">#REF!</definedName>
    <definedName name="D_D_Sdiff1">#REF!</definedName>
    <definedName name="D_DA">[24]DA!$E$119:$AH$119</definedName>
    <definedName name="D_DAdiff">[24]DA!$E$111:$AH$111</definedName>
    <definedName name="D_DAdiff1">[24]DA!$E$112:$AH$112</definedName>
    <definedName name="D_Ddiff">[24]DA!$E$99:$AH$99</definedName>
    <definedName name="D_Ddiff1">[24]DA!$E$100:$AH$100</definedName>
    <definedName name="D_DSdiff">[24]DA!$E$108:$AH$108</definedName>
    <definedName name="D_DSdiff1">[24]DA!$E$109:$AH$109</definedName>
    <definedName name="D_EDNA">[24]DA!$E$17:$AH$17</definedName>
    <definedName name="D_ENDA">[24]DA!$E$16:$AH$16</definedName>
    <definedName name="D_G">[20]DA!$E$21:$AH$21</definedName>
    <definedName name="D_GCB">[24]DA!$E$62:$AH$62</definedName>
    <definedName name="D_GGB">[24]DA!$E$63:$AH$63</definedName>
    <definedName name="D_Ind">[2]DSA!$G$7:$AU$96</definedName>
    <definedName name="D_L">[20]Q7!$E$13:$AH$13</definedName>
    <definedName name="D_MCV">[24]DA!$E$10:$AH$10</definedName>
    <definedName name="D_MCV_B">[24]DA!$E$12:$AH$12</definedName>
    <definedName name="D_MCV_D">[24]DA!$E$13:$AH$13</definedName>
    <definedName name="D_MCV_N">[24]DA!$E$9:$AH$9</definedName>
    <definedName name="D_MCV_T">[24]DA!$E$11:$AH$11</definedName>
    <definedName name="D_NGDP">[24]DA!$E$35:$AH$35</definedName>
    <definedName name="D_NGDP_D">[24]DA!$E$57:$AH$57</definedName>
    <definedName name="D_NGDP_DAQ">[24]DA!$E$59:$AH$59</definedName>
    <definedName name="D_NGDP_DQ">#REF!</definedName>
    <definedName name="D_NGDP_RG">[24]DA!$E$28:$AH$28</definedName>
    <definedName name="D_NGDP_RGAQ">[24]DA!$E$30:$AH$30</definedName>
    <definedName name="D_NGDP_RGQ">[24]DA!$E$29:$AH$29</definedName>
    <definedName name="D_NGDPD">[24]DA!$E$36:$AH$36</definedName>
    <definedName name="D_NGDPDPC">[24]DA!$E$39:$AH$39</definedName>
    <definedName name="D_NGS">[24]DA!$E$44:$AH$44</definedName>
    <definedName name="D_NMG_R">[24]DA!$E$72:$AH$72</definedName>
    <definedName name="D_NSDGDP">[24]DA!$E$42:$AH$42</definedName>
    <definedName name="D_NSDGDP_R">[24]DA!$E$32:$AH$32</definedName>
    <definedName name="D_NTDD_RG">[24]DA!$E$21:$AH$21</definedName>
    <definedName name="D_NTDD_RGAQ">[24]DA!$E$23:$AH$23</definedName>
    <definedName name="D_NTDD_RGQ">[24]DA!$E$22:$AH$22</definedName>
    <definedName name="D_NXG_R">[24]DA!$E$69:$AH$69</definedName>
    <definedName name="D_O">[20]Q7!$E$23:$AH$23</definedName>
    <definedName name="D_OTB">[24]DA!$E$67:$AH$67</definedName>
    <definedName name="D_PCPI">#REF!</definedName>
    <definedName name="D_PCPIAQ">#REF!</definedName>
    <definedName name="D_PCPIG">[24]DA!$E$52:$AH$52</definedName>
    <definedName name="D_PCPIGAQ">[24]DA!$E$54:$AH$54</definedName>
    <definedName name="D_PCPIGQ">[24]DA!$E$53:$AH$53</definedName>
    <definedName name="D_PCPIQ">#REF!</definedName>
    <definedName name="D_PPPPC">[24]DA!$E$40:$AH$40</definedName>
    <definedName name="D_PPPWGT">[24]DA!$E$37:$AH$37</definedName>
    <definedName name="D_S">[20]Q7!$E$16:$AH$16</definedName>
    <definedName name="D_SRM">[20]Q7!$E$34:$AH$34</definedName>
    <definedName name="D_SY">#REF!</definedName>
    <definedName name="D_WPCP33_D">[24]DA!$E$66:$AH$66</definedName>
    <definedName name="DA">[20]DA!$E$33:$AH$33</definedName>
    <definedName name="date">#REF!</definedName>
    <definedName name="DATES" localSheetId="1">[15]RED98DATA!#REF!</definedName>
    <definedName name="DATES">[15]RED98DATA!#REF!</definedName>
    <definedName name="DATES_Q">#REF!</definedName>
    <definedName name="datesreer">#REF!</definedName>
    <definedName name="datesweo">#REF!</definedName>
    <definedName name="datesweo1">#REF!</definedName>
    <definedName name="datesweo2">#REF!</definedName>
    <definedName name="DB">[20]Q7!$E$28:$AH$28</definedName>
    <definedName name="DG">[20]Q7!$E$27:$AH$27</definedName>
    <definedName name="DG_S">[20]Q7!$E$18:$AH$18</definedName>
    <definedName name="Dhjetor_Ar_TOT_Lek" localSheetId="1">'[11]2003'!#REF!</definedName>
    <definedName name="Dhjetor_Ar_TOT_Lek">'[11]2003'!#REF!</definedName>
    <definedName name="Dhjetor_Ar_TOT_Valute" localSheetId="1">'[11]2003'!#REF!</definedName>
    <definedName name="Dhjetor_Ar_TOT_Valute">'[11]2003'!#REF!</definedName>
    <definedName name="Discount_NC">'[25]Triangle private'!$C$17</definedName>
    <definedName name="DiscountRate">#REF!</definedName>
    <definedName name="DKK">#REF!</definedName>
    <definedName name="DM">#REF!</definedName>
    <definedName name="DO">[20]Q7!$E$29:$AH$29</definedName>
    <definedName name="doc">[15]DOC!$A$1:$L$43</definedName>
    <definedName name="DOCFILE">#REF!</definedName>
    <definedName name="DS">[20]DA!$E$38:$AH$38</definedName>
    <definedName name="DSA_Assumptions">[2]DSA!$G$666:$AJ$698</definedName>
    <definedName name="DSDSI">[20]Q7!$E$42:$AH$42</definedName>
    <definedName name="DSDSP">[20]Q7!$E$52:$AH$52</definedName>
    <definedName name="DSI">[20]Q7!$E$46:$AH$46</definedName>
    <definedName name="DSP">[20]Q7!$E$56:$AH$56</definedName>
    <definedName name="DSPG">[20]Q7!$E$58:$AH$58</definedName>
    <definedName name="DTS">#REF!</definedName>
    <definedName name="EBRD">[2]EBRD!$D$14:$AM$120</definedName>
    <definedName name="ECU">#REF!</definedName>
    <definedName name="EDNA">[20]QQ!$E$151:$AH$151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ISCODE">#REF!</definedName>
    <definedName name="empty">[20]Q5!$DZ$1</definedName>
    <definedName name="ENDA">[20]QQ!$E$147:$AH$147</definedName>
    <definedName name="endrit">{"Main Economic Indicators",#N/A,FALSE,"C"}</definedName>
    <definedName name="endrit_1">{"Main Economic Indicators",#N/A,FALSE,"C"}</definedName>
    <definedName name="endrit_2">{"Main Economic Indicators",#N/A,FALSE,"C"}</definedName>
    <definedName name="endrit_3">{"Main Economic Indicators",#N/A,FALSE,"C"}</definedName>
    <definedName name="ergferger">{"Main Economic Indicators",#N/A,FALSE,"C"}</definedName>
    <definedName name="ergferger_1">{"Main Economic Indicators",#N/A,FALSE,"C"}</definedName>
    <definedName name="ergferger_2">{"Main Economic Indicators",#N/A,FALSE,"C"}</definedName>
    <definedName name="ergferger_3">{"Main Economic Indicators",#N/A,FALSE,"C"}</definedName>
    <definedName name="ESP">#REF!</definedName>
    <definedName name="Excel_BuiltIn_Print_Area">#REF!</definedName>
    <definedName name="Excel_BuiltIn_Print_Titles">([20]Micro!$A$1:$C$65536,[20]Micro!$A$1:$IV$7)</definedName>
    <definedName name="ExitWRS">[20]Main!$AB$25</definedName>
    <definedName name="EXTERNAL">#REF!</definedName>
    <definedName name="F">#REF!</definedName>
    <definedName name="FIM">#REF!</definedName>
    <definedName name="FINAN">#REF!</definedName>
    <definedName name="FINANC">#REF!</definedName>
    <definedName name="Fisc">[2]BoP!$G$365:$AK$434</definedName>
    <definedName name="FLRES">#REF!</definedName>
    <definedName name="FLRESC">#REF!</definedName>
    <definedName name="FMB">[20]Q4!$E$51:$AH$51</definedName>
    <definedName name="Foreign_liabilities">#REF!</definedName>
    <definedName name="FRF">#REF!</definedName>
    <definedName name="GapDifSum">#REF!</definedName>
    <definedName name="GapRead">#REF!</definedName>
    <definedName name="GapWrite">#REF!</definedName>
    <definedName name="GBP">#REF!</definedName>
    <definedName name="GCB">[20]Q4!$E$18:$AH$18</definedName>
    <definedName name="GCB_NGDP">[20]Q7!$E$19:$AH$19</definedName>
    <definedName name="GCD">[20]Q4!$E$21:$AH$21</definedName>
    <definedName name="GCEI">[20]Q4!$E$16:$AH$16</definedName>
    <definedName name="GCENL">[20]Q4!$E$13:$AH$13</definedName>
    <definedName name="GCND">[20]Q4!$E$24:$AH$24</definedName>
    <definedName name="GCND_NGDP">[20]Q4!$E$25:$AH$25</definedName>
    <definedName name="GCRG">[20]Q4!$E$10:$AH$10</definedName>
    <definedName name="GEORED98.XLS">[15]RED98DATA!$B$2:$BW$78</definedName>
    <definedName name="GGB">[20]Q4!$E$40:$AH$40</definedName>
    <definedName name="GGB_NGDP">[20]Q7!$E$41:$AH$41</definedName>
    <definedName name="GGD">[20]Q4!$E$43:$AH$43</definedName>
    <definedName name="GGED">[20]Q4!$E$35:$AH$35</definedName>
    <definedName name="GGEI">[20]Q4!$E$38:$AH$38</definedName>
    <definedName name="GGENL">[20]Q4!$E$32:$AH$32</definedName>
    <definedName name="GGND">[20]Q4!$E$46:$AH$46</definedName>
    <definedName name="GGRG">[20]Q4!$E$29:$AH$29</definedName>
    <definedName name="GOVERNMENT" localSheetId="1">#REF!</definedName>
    <definedName name="GOVERNMENT">#REF!</definedName>
    <definedName name="Grac_IDA">#REF!</definedName>
    <definedName name="Grace_IDA">#REF!</definedName>
    <definedName name="Grace_NC">'[25]Triangle private'!$C$14</definedName>
    <definedName name="Gross_reserves">#REF!</definedName>
    <definedName name="Gusht_Ar_TOT_Lek" localSheetId="1">'[11]2003'!#REF!</definedName>
    <definedName name="Gusht_Ar_TOT_Lek">'[11]2003'!#REF!</definedName>
    <definedName name="Gusht_Ar_TOT_Valute" localSheetId="1">'[11]2003'!#REF!</definedName>
    <definedName name="Gusht_Ar_TOT_Valute">'[11]2003'!#REF!</definedName>
    <definedName name="HERE">#REF!</definedName>
    <definedName name="IM">[2]BoP!$G$259:$AR$307</definedName>
    <definedName name="IMF">[2]IMF!$C$5:$AP$55</definedName>
    <definedName name="In_millions_of_lei">#REF!</definedName>
    <definedName name="In_millions_of_U.S._dollars">#REF!</definedName>
    <definedName name="INDIC">#REF!</definedName>
    <definedName name="Indicators">#REF!</definedName>
    <definedName name="INTEREST">[26]Aid:Services!$A$39:$AJ$46</definedName>
    <definedName name="Interest_NC">'[25]Triangle private'!$C$16</definedName>
    <definedName name="InterestRate">#REF!</definedName>
    <definedName name="ISD">#REF!</definedName>
    <definedName name="ITL">#REF!</definedName>
    <definedName name="Janar_Ar_TOT_Lek" localSheetId="1">'[11]2003'!#REF!</definedName>
    <definedName name="Janar_Ar_TOT_Lek">'[11]2003'!#REF!</definedName>
    <definedName name="Janar_Ar_TOT_Valute" localSheetId="1">'[11]2003'!#REF!</definedName>
    <definedName name="Janar_Ar_TOT_Valute">'[11]2003'!#REF!</definedName>
    <definedName name="JPY">#REF!</definedName>
    <definedName name="KA">#REF!</definedName>
    <definedName name="KEND">#REF!</definedName>
    <definedName name="KMENU">#REF!</definedName>
    <definedName name="Korrik_Ar_TOT_Lek" localSheetId="1">'[11]2003'!#REF!</definedName>
    <definedName name="Korrik_Ar_TOT_Lek">'[11]2003'!#REF!</definedName>
    <definedName name="Korrik_Ar_TOT_Valute" localSheetId="1">'[11]2003'!#REF!</definedName>
    <definedName name="Korrik_Ar_TOT_Valute">'[11]2003'!#REF!</definedName>
    <definedName name="KWD">#REF!</definedName>
    <definedName name="latest1998">#REF!</definedName>
    <definedName name="LCM">[20]Q3!$E$46:$AH$46</definedName>
    <definedName name="LE">[20]Q3!$E$13:$AH$13</definedName>
    <definedName name="LEM">[20]Q3!$E$52:$AH$52</definedName>
    <definedName name="LHEM">[20]Q3!$E$34:$AH$34</definedName>
    <definedName name="LHM">[20]Q3!$E$55:$AH$55</definedName>
    <definedName name="LIPM">[20]Q3!$E$43:$AH$43</definedName>
    <definedName name="liquidity_reserve">#REF!</definedName>
    <definedName name="LLF">[20]Q3!$E$10:$AH$10</definedName>
    <definedName name="LP">[20]Q6!$E$19:$AH$19</definedName>
    <definedName name="LULCM">[20]Q3!$E$37:$AH$37</definedName>
    <definedName name="LUR">[20]Q3!$E$16:$AH$16</definedName>
    <definedName name="Lyon">[27]C!$O$1</definedName>
    <definedName name="MACRO" localSheetId="1">#REF!</definedName>
    <definedName name="MACRO">#REF!</definedName>
    <definedName name="MACROS">#REF!</definedName>
    <definedName name="Maj_Ar_TOT_Lek" localSheetId="1">'[11]2003'!#REF!</definedName>
    <definedName name="Maj_Ar_TOT_Lek">'[11]2003'!#REF!</definedName>
    <definedName name="Maj_Ar_TOT_Valute" localSheetId="1">'[11]2003'!#REF!</definedName>
    <definedName name="Maj_Ar_TOT_Valute">'[11]2003'!#REF!</definedName>
    <definedName name="Mars_Ar_TOT_Lek">#REF!</definedName>
    <definedName name="Mars_Ar_TOT_Valute">#REF!</definedName>
    <definedName name="Maturity_NC">'[25]Triangle private'!$C$15</definedName>
    <definedName name="MCV">[20]Main!$E$63:$AH$63</definedName>
    <definedName name="MCV_B">[20]QQ!$E$157:$AH$157</definedName>
    <definedName name="MCV_B1">[20]Q6!$E$158:$AH$158</definedName>
    <definedName name="MCV_D">[20]DA!$E$62:$AH$62</definedName>
    <definedName name="MCV_D1">[20]DA!$E$63:$AH$63</definedName>
    <definedName name="MCV_N">[20]Q4!$E$58:$AH$58</definedName>
    <definedName name="MCV_N1">[20]Q1!$E$59:$AH$59</definedName>
    <definedName name="MCV_T">[20]Micro!$E$103:$AH$103</definedName>
    <definedName name="MCV_T1">[20]Q5!$E$104:$AH$104</definedName>
    <definedName name="MIDDLE" localSheetId="1">#REF!</definedName>
    <definedName name="MIDDLE">#REF!</definedName>
    <definedName name="MNT_1_TB">#REF!</definedName>
    <definedName name="MNT_2_TB">#REF!</definedName>
    <definedName name="MNT_3_TB">#REF!</definedName>
    <definedName name="mod1.03" localSheetId="1">[16]ModDef!#REF!</definedName>
    <definedName name="mod1.03">[16]ModDef!#REF!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utQ">#REF!</definedName>
    <definedName name="MS_BCA_GDP">[20]Q3!$E$27:$AH$27</definedName>
    <definedName name="MS_BMG">[20]Q3!$E$29:$AH$29</definedName>
    <definedName name="MS_BXG">[20]Q3!$E$28:$AH$28</definedName>
    <definedName name="MS_GCB_NGDP">[20]Q3!$E$19:$AH$19</definedName>
    <definedName name="MS_GGB_NGDP">[20]Q3!$E$20:$AH$20</definedName>
    <definedName name="MS_LUR">[20]Q3!$E$15:$AH$15</definedName>
    <definedName name="MS_NGDP">[20]Q3!$E$12:$AH$12</definedName>
    <definedName name="MS_NGDP_RG">[20]Q3!$E$9:$AH$9</definedName>
    <definedName name="MS_PCPIG">[20]Q3!$E$16:$AH$16</definedName>
    <definedName name="MS_TMG_RPCH">[20]Q3!$E$24:$AH$24</definedName>
    <definedName name="MS_TXG_RPCH">[20]Q3!$E$23:$AH$23</definedName>
    <definedName name="mt_moneyprog">#REF!</definedName>
    <definedName name="MTPROJ">#REF!</definedName>
    <definedName name="namehp" localSheetId="1">[17]SA_HP!#REF!</definedName>
    <definedName name="namehp">[17]SA_HP!#REF!</definedName>
    <definedName name="NAMES">#REF!</definedName>
    <definedName name="NAMES_Q">#REF!</definedName>
    <definedName name="namesreer">#REF!</definedName>
    <definedName name="namesweo">#REF!</definedName>
    <definedName name="NC_R">[20]Q1!$E$8:$AH$8</definedName>
    <definedName name="NCG">[20]Main!$E$8:$AH$8</definedName>
    <definedName name="NCG_R">[20]Q4!$E$11:$AH$11</definedName>
    <definedName name="NCP">[20]Main!$E$11:$AH$11</definedName>
    <definedName name="NCP_R">[20]Q4!$E$14:$AH$14</definedName>
    <definedName name="Nentor_Ar_TOT_Lek" localSheetId="1">'[11]2003'!#REF!</definedName>
    <definedName name="Nentor_Ar_TOT_Lek">'[11]2003'!#REF!</definedName>
    <definedName name="Nentor_Ar_TOT_Valute" localSheetId="1">'[11]2003'!#REF!</definedName>
    <definedName name="Nentor_Ar_TOT_Valute">'[11]2003'!#REF!</definedName>
    <definedName name="newname" localSheetId="1">[2]ER!#REF!</definedName>
    <definedName name="newname">[2]ER!#REF!</definedName>
    <definedName name="newname2">{#N/A,#N/A,FALSE,"I";#N/A,#N/A,FALSE,"J";#N/A,#N/A,FALSE,"K";#N/A,#N/A,FALSE,"L";#N/A,#N/A,FALSE,"M";#N/A,#N/A,FALSE,"N";#N/A,#N/A,FALSE,"O"}</definedName>
    <definedName name="newname2_1">{#N/A,#N/A,FALSE,"I";#N/A,#N/A,FALSE,"J";#N/A,#N/A,FALSE,"K";#N/A,#N/A,FALSE,"L";#N/A,#N/A,FALSE,"M";#N/A,#N/A,FALSE,"N";#N/A,#N/A,FALSE,"O"}</definedName>
    <definedName name="newname2_2">{#N/A,#N/A,FALSE,"I";#N/A,#N/A,FALSE,"J";#N/A,#N/A,FALSE,"K";#N/A,#N/A,FALSE,"L";#N/A,#N/A,FALSE,"M";#N/A,#N/A,FALSE,"N";#N/A,#N/A,FALSE,"O"}</definedName>
    <definedName name="newname2_3">{#N/A,#N/A,FALSE,"I";#N/A,#N/A,FALSE,"J";#N/A,#N/A,FALSE,"K";#N/A,#N/A,FALSE,"L";#N/A,#N/A,FALSE,"M";#N/A,#N/A,FALSE,"N";#N/A,#N/A,FALSE,"O"}</definedName>
    <definedName name="newname3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_2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_3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>{"WEO",#N/A,FALSE,"T"}</definedName>
    <definedName name="newname4_1">{"WEO",#N/A,FALSE,"T"}</definedName>
    <definedName name="newname4_2">{"WEO",#N/A,FALSE,"T"}</definedName>
    <definedName name="newname4_3">{"WEO",#N/A,FALSE,"T"}</definedName>
    <definedName name="newname5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newname5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newname5_2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newname5_3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NFA_assumptions">#REF!</definedName>
    <definedName name="NFB_R">[20]Q1!$E$29:$AH$29</definedName>
    <definedName name="NFB_R_GDP">[20]Q1!$E$30:$AH$30</definedName>
    <definedName name="NFI">[20]Main!$E$20:$AH$20</definedName>
    <definedName name="NFI_R">[20]Q4!$E$23:$AH$23</definedName>
    <definedName name="NFIG">[20]Main!$E$23:$AH$23</definedName>
    <definedName name="NFIP">[20]Main!$E$26:$AH$26</definedName>
    <definedName name="NFP_VE" localSheetId="1">[16]Model!#REF!</definedName>
    <definedName name="NFP_VE">[16]Model!#REF!</definedName>
    <definedName name="NFP_VE_1" localSheetId="1">[16]Model!#REF!</definedName>
    <definedName name="NFP_VE_1">[16]Model!#REF!</definedName>
    <definedName name="NGDP">[20]Main!$E$47:$AH$47</definedName>
    <definedName name="NGDP_D">[20]Q3!$E$22:$AH$22</definedName>
    <definedName name="NGDP_D.ARQ">[20]Q2!$E$21:$CB$21</definedName>
    <definedName name="NGDP_D.Q">[20]Q2!$E$20:$CB$20</definedName>
    <definedName name="NGDP_D.YOY">[20]Q2!$E$22:$CB$22</definedName>
    <definedName name="NGDP_D.YOYAVG">[20]Q2!$L$23:$CB$23</definedName>
    <definedName name="NGDP_DG">[20]Q6!$E$23:$AH$23</definedName>
    <definedName name="NGDP_R">[20]Q4!$E$50:$AH$50</definedName>
    <definedName name="NGDP_R.ARQ">[20]Q2!$E$10:$CB$10</definedName>
    <definedName name="NGDP_R.Q">[20]Q2!$E$9:$CB$9</definedName>
    <definedName name="NGDP_R.YOY">[20]Q2!$E$11:$CB$11</definedName>
    <definedName name="NGDP_R.YOYAVG">[20]Q2!$L$12:$CB$12</definedName>
    <definedName name="NGDP_RG">[20]Q4!$E$51:$AH$51</definedName>
    <definedName name="NGK">#REF!</definedName>
    <definedName name="NGS">[20]Main!$E$50:$AH$50</definedName>
    <definedName name="NGS_NGDP">[20]Main!$E$51:$AH$51</definedName>
    <definedName name="NGSG">[20]Main!$E$53:$AH$53</definedName>
    <definedName name="NGSP">[20]Main!$E$56:$AH$56</definedName>
    <definedName name="NI">[20]Main!$E$14:$AH$14</definedName>
    <definedName name="NI_GDP">[20]Main!$E$16:$AH$16</definedName>
    <definedName name="NI_NGDP">[20]Main!$E$16:$AH$16</definedName>
    <definedName name="NI_R">[20]Q1!$E$17:$AH$17</definedName>
    <definedName name="NINV">[20]Main!$E$18:$AH$18</definedName>
    <definedName name="NINV_R">[20]Q4!$E$20:$AH$20</definedName>
    <definedName name="NINV_R_GDP">[20]Q1!$E$21:$AH$21</definedName>
    <definedName name="NM">[20]Main!$E$38:$AH$38</definedName>
    <definedName name="NM_R">[20]Q4!$E$41:$AH$41</definedName>
    <definedName name="NMG">[20]Main!$E$41:$AH$41</definedName>
    <definedName name="NMG_R">[20]Q1!$E$44:$AH$44</definedName>
    <definedName name="NMG_RG">[20]Q1!$E$45:$AH$45</definedName>
    <definedName name="NMS">[20]Main!$E$44:$AH$44</definedName>
    <definedName name="NMS_R">[20]Q1!$E$47:$AH$47</definedName>
    <definedName name="NOK">#REF!</definedName>
    <definedName name="Non_BRO">#REF!</definedName>
    <definedName name="NTDD_R">[20]Q1!$E$26:$AH$26</definedName>
    <definedName name="NTDD_R.ARQ">[20]Q2!$E$15:$CB$15</definedName>
    <definedName name="NTDD_R.Q">[20]Q2!$E$14:$CB$14</definedName>
    <definedName name="NTDD_R.YOY">[20]Q2!$E$16:$CB$16</definedName>
    <definedName name="NTDD_R.YOYAVG">[20]Q2!$L$17:$CB$17</definedName>
    <definedName name="NTDD_RG">[20]Q4!$E$27:$AH$27</definedName>
    <definedName name="NX">[20]Main!$E$29:$AH$29</definedName>
    <definedName name="NX_R">[20]Q4!$E$32:$AH$32</definedName>
    <definedName name="NXG">[20]Main!$E$32:$AH$32</definedName>
    <definedName name="NXG_R">[20]Q1!$E$35:$AH$35</definedName>
    <definedName name="NXG_RG">[20]Q1!$E$36:$AH$36</definedName>
    <definedName name="NXS">[20]Main!$E$35:$AH$35</definedName>
    <definedName name="NXS_R">[20]Q1!$E$38:$AH$38</definedName>
    <definedName name="outl" localSheetId="1">#REF!</definedName>
    <definedName name="outl">#REF!</definedName>
    <definedName name="outl2">#REF!</definedName>
    <definedName name="OUTLOOK">#REF!</definedName>
    <definedName name="OUTLOOK2">#REF!</definedName>
    <definedName name="p" localSheetId="1">[18]labels!#REF!</definedName>
    <definedName name="p">[18]labels!#REF!</definedName>
    <definedName name="Paym_Cap">[2]Debt!$G$249:$AQ$309</definedName>
    <definedName name="pchBMG">#REF!</definedName>
    <definedName name="pchBXG">#REF!</definedName>
    <definedName name="pchNM_R">[20]Q1!$E$42:$AH$42</definedName>
    <definedName name="pchNMG_R">[20]Q4!$E$45:$AH$45</definedName>
    <definedName name="pchNX_R">[20]Q1!$E$33:$AH$33</definedName>
    <definedName name="pchNXG_R">[20]Q4!$E$36:$AH$36</definedName>
    <definedName name="PCPI">[20]Q3!$E$25:$AH$25</definedName>
    <definedName name="PCPI.ARQ">[20]Q2!$E$26:$CB$26</definedName>
    <definedName name="PCPI.Q">[20]Q2!$E$25:$CB$25</definedName>
    <definedName name="PCPI.YOY">[20]Q2!$E$27:$CB$27</definedName>
    <definedName name="PCPI.YOYAVG">[20]Q2!$L$28:$CB$28</definedName>
    <definedName name="PCPIE">[20]Q3!$E$29:$AH$29</definedName>
    <definedName name="PCPIG">[20]Q6!$E$26:$AH$26</definedName>
    <definedName name="PEND">#REF!</definedName>
    <definedName name="PEOP" localSheetId="1">[16]Model!#REF!</definedName>
    <definedName name="PEOP">[16]Model!#REF!</definedName>
    <definedName name="PEOP_1" localSheetId="1">[16]Model!#REF!</definedName>
    <definedName name="PEOP_1">[16]Model!#REF!</definedName>
    <definedName name="per931_987">#REF!</definedName>
    <definedName name="PFP">[2]PFP!$C$5:$AG$59</definedName>
    <definedName name="PMENU">#REF!</definedName>
    <definedName name="PPPWGT">[20]Main!$E$65:$AH$65</definedName>
    <definedName name="Pr_tb_5">[21]Prj_Food!$A$10:$O$40</definedName>
    <definedName name="Pr_tb_6">[21]Prj_Fuel!$A$11:$P$38</definedName>
    <definedName name="Pr_tb_7">[21]Pr_Electr!$A$10:$I$34</definedName>
    <definedName name="Pr_tb_8">'[21]JunPrg_9899&amp;beyond'!$A$1332:$AE$1383</definedName>
    <definedName name="Pr_tb_9">'[21]JunPrg_9899&amp;beyond'!$A$1389:$AE$1457</definedName>
    <definedName name="Pr_tb_food0">'[21]JunPrg_9899&amp;beyond'!$A$883:$AE$900</definedName>
    <definedName name="Pr_tb_food1">'[21]JunPrg_9899&amp;beyond'!$A$912:$AE$944</definedName>
    <definedName name="Pr_tb_food2">'[21]JunPrg_9899&amp;beyond'!$A$946:$AE$984</definedName>
    <definedName name="Pr_tb_food3">'[21]JunPrg_9899&amp;beyond'!$A$985:$AE$1028</definedName>
    <definedName name="Pr_tb1">'[21]JunPrg_9899&amp;beyond'!$A$4:$AE$75</definedName>
    <definedName name="Pr_tb1b">'[21]JunPrg_9899&amp;beyond'!$A$1105:$AE$1176</definedName>
    <definedName name="Pr_tb2">'[21]JunPrg_9899&amp;beyond'!$A$150:$AE$190</definedName>
    <definedName name="Pr_tb2b">'[21]JunPrg_9899&amp;beyond'!$A$1206:$AE$1249</definedName>
    <definedName name="Pr_tb3">'[21]JunPrg_9899&amp;beyond'!$A$198:$AE$272</definedName>
    <definedName name="Pr_tb3b">'[21]JunPrg_9899&amp;beyond'!$A$1252:$AE$1327</definedName>
    <definedName name="Pr_tb4">'[21]JunPrg_9899&amp;beyond'!$A$1032:$AE$1089</definedName>
    <definedName name="Prill_Ar_TOT_Lek" localSheetId="1">'[11]2003'!#REF!</definedName>
    <definedName name="Prill_Ar_TOT_Lek">'[11]2003'!#REF!</definedName>
    <definedName name="Prill_Ar_TOT_Valute" localSheetId="1">'[11]2003'!#REF!</definedName>
    <definedName name="Prill_Ar_TOT_Valute">'[11]2003'!#REF!</definedName>
    <definedName name="print">#REF!</definedName>
    <definedName name="Print_Area_table10">#REF!</definedName>
    <definedName name="PrintThis_Links">[20]Links!$A$1:$F$33</definedName>
    <definedName name="PTE">#REF!</definedName>
    <definedName name="Qershor_Ar_TOT_Lek" localSheetId="1">'[11]2003'!#REF!</definedName>
    <definedName name="Qershor_Ar_TOT_Lek">'[11]2003'!#REF!</definedName>
    <definedName name="Qershor_Ar_TOT_Valute" localSheetId="1">'[11]2003'!#REF!</definedName>
    <definedName name="Qershor_Ar_TOT_Valute">'[11]2003'!#REF!</definedName>
    <definedName name="REAL">#REF!</definedName>
    <definedName name="RED_BOP">[2]RED!$C$2:$AA$54</definedName>
    <definedName name="RED_D">[2]RED!$C$57:$AA$97</definedName>
    <definedName name="RED_DS">[2]RED!$AD$3:$AW$30</definedName>
    <definedName name="RED_TRD">[2]RED!$BC$3:$BF$45</definedName>
    <definedName name="REDBOP">#REF!</definedName>
    <definedName name="REDUC">#REF!</definedName>
    <definedName name="REER">[15]Work!$AK$26:$AV$97</definedName>
    <definedName name="REGISTERALL">#REF!</definedName>
    <definedName name="RESDEB">#REF!</definedName>
    <definedName name="RESDEBT">#REF!</definedName>
    <definedName name="revenue">[28]C!$A$747:$IV$747</definedName>
    <definedName name="Revisions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[20]ErrCheck!$A$4</definedName>
    <definedName name="rngLastSave">[20]Main!$G$19</definedName>
    <definedName name="rngLastSent">[20]Main!$G$18</definedName>
    <definedName name="rngLastUpdate">[20]Links!$D$2</definedName>
    <definedName name="rngNeedsUpdate">[20]Links!$E$2</definedName>
    <definedName name="rngNews">[29]Main!$AB$27</definedName>
    <definedName name="rngQuestChecked">[20]ErrCheck!$A$3</definedName>
    <definedName name="rtre">{"Main Economic Indicators",#N/A,FALSE,"C"}</definedName>
    <definedName name="rtre_1">{"Main Economic Indicators",#N/A,FALSE,"C"}</definedName>
    <definedName name="rtre_2">{"Main Economic Indicators",#N/A,FALSE,"C"}</definedName>
    <definedName name="rtre_3">{"Main Economic Indicators",#N/A,FALSE,"C"}</definedName>
    <definedName name="Rwvu.Print.">NA()</definedName>
    <definedName name="rxrate">[15]Work!$DB$1:$DU$97</definedName>
    <definedName name="s">#REF!</definedName>
    <definedName name="SAR">#REF!</definedName>
    <definedName name="SECTORS">#REF!</definedName>
    <definedName name="SEK">#REF!</definedName>
    <definedName name="sencount">2</definedName>
    <definedName name="SERVICE">#REF!</definedName>
    <definedName name="Shkurt_Ar_TOT_Lek" localSheetId="1">'[11]2003'!#REF!</definedName>
    <definedName name="Shkurt_Ar_TOT_Lek">'[11]2003'!#REF!</definedName>
    <definedName name="Shkurt_Ar_TOT_Valute" localSheetId="1">'[11]2003'!#REF!</definedName>
    <definedName name="Shkurt_Ar_TOT_Valute">'[11]2003'!#REF!</definedName>
    <definedName name="Shtator_Ar_TOT_Lek" localSheetId="1">'[11]2003'!#REF!</definedName>
    <definedName name="Shtator_Ar_TOT_Lek">'[11]2003'!#REF!</definedName>
    <definedName name="Shtator_Ar_TOT_Valute" localSheetId="1">'[11]2003'!#REF!</definedName>
    <definedName name="Shtator_Ar_TOT_Valute">'[11]2003'!#REF!</definedName>
    <definedName name="STOP" localSheetId="1">#REF!</definedName>
    <definedName name="STOP">#REF!</definedName>
    <definedName name="sum">[2]BoP!$G$174:$AR$216</definedName>
    <definedName name="SUMMARY1">#REF!</definedName>
    <definedName name="SUMMARY2">#REF!</definedName>
    <definedName name="SumSumTbl">#REF!</definedName>
    <definedName name="t_bills">'[15]T-bills2'!$A$1:$J$31</definedName>
    <definedName name="tab17bop">#REF!</definedName>
    <definedName name="Tabel">[10]Tregues!$A$1:$J$50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baseline">#REF!</definedName>
    <definedName name="TABLE1">#REF!</definedName>
    <definedName name="TABLE10">#REF!</definedName>
    <definedName name="TABLE11">#REF!</definedName>
    <definedName name="TABLE12">#REF!</definedName>
    <definedName name="TABLE13">#REF!</definedName>
    <definedName name="TABLE14" localSheetId="1">#REF!</definedName>
    <definedName name="TABLE14">#REF!</definedName>
    <definedName name="TABLE15" localSheetId="1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2">#REF!</definedName>
    <definedName name="TABLE20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46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[30]StRp_Tbl1!$B$4:$AF$109</definedName>
    <definedName name="TB_SR_2">#REF!</definedName>
    <definedName name="TB_Sub">[21]CGExp!$B$135:$CL$192</definedName>
    <definedName name="TB_Subsd">#REF!</definedName>
    <definedName name="Tb_Tax_3year">[21]TaxRev!$A$2:$L$66</definedName>
    <definedName name="TB_Taxes">'[21]JunPrg_9899&amp;beyond'!$A$487:$AE$559</definedName>
    <definedName name="TB1_x">#REF!</definedName>
    <definedName name="TB1_xx">#REF!</definedName>
    <definedName name="TB1b">[21]SummaryCG!$A$79:$CL$150</definedName>
    <definedName name="TB1b_x">#REF!</definedName>
    <definedName name="TB2b">[21]CGRev!$A$57:$CL$99</definedName>
    <definedName name="TB3b">[21]CGExp!$B$284:$CL$356</definedName>
    <definedName name="TB5b">[21]CGAuthMeth!$B$174:$CL$223</definedName>
    <definedName name="TB6b">[21]CGAuthMeth!$B$231:$CL$297</definedName>
    <definedName name="TB7b">[21]CGFin_Monthly!$B$92:$AC$142</definedName>
    <definedName name="tblChecks">[20]ErrCheck!$A$3:$E$5</definedName>
    <definedName name="tblLinks">[20]Links!$A$4:$F$33</definedName>
    <definedName name="TBPRJ4">#REF!</definedName>
    <definedName name="Tbs1thr4">#REF!</definedName>
    <definedName name="Tetor_Ar_TOT_Lek" localSheetId="1">'[11]2003'!#REF!</definedName>
    <definedName name="Tetor_Ar_TOT_Lek">'[11]2003'!#REF!</definedName>
    <definedName name="Tetor_Ar_TOT_Valute" localSheetId="1">'[11]2003'!#REF!</definedName>
    <definedName name="Tetor_Ar_TOT_Valute">'[11]2003'!#REF!</definedName>
    <definedName name="TM">[20]Q5!$E$19:$AH$19</definedName>
    <definedName name="TM_D">[20]Q5!$E$23:$AH$23</definedName>
    <definedName name="TM_DPCH">[20]Q5!$E$24:$AH$24</definedName>
    <definedName name="TM_R">[20]Q5!$E$22:$AH$22</definedName>
    <definedName name="TM_RPCH">[20]Q5!$E$21:$AH$21</definedName>
    <definedName name="TMG">[20]Q5!$E$38:$AH$38</definedName>
    <definedName name="TMG_D">[20]Q5!$E$42:$AH$42</definedName>
    <definedName name="TMG_DPCH">[20]Q5!$E$43:$AH$43</definedName>
    <definedName name="TMG_R">[20]Q5!$E$41:$AH$41</definedName>
    <definedName name="TMG_RPCH">[20]Micro!$E$40:$AH$40</definedName>
    <definedName name="TMGO">[20]Micro!$E$58:$AH$58</definedName>
    <definedName name="TMGO_D">[20]Q5!$E$63:$AH$63</definedName>
    <definedName name="TMGO_DPCH">[20]Q5!$E$64:$AH$64</definedName>
    <definedName name="TMGO_R">[20]Q5!$E$62:$AH$62</definedName>
    <definedName name="TMGO_RPCH">[20]Q5!$E$60:$AH$60</definedName>
    <definedName name="TMGXO">[20]Q5!$E$82:$AH$82</definedName>
    <definedName name="TMGXO_D">[20]Q5!$E$88:$AH$88</definedName>
    <definedName name="TMGXO_DPCH">[20]Q5!$E$89:$AH$89</definedName>
    <definedName name="TMGXO_R">[20]Q5!$E$87:$AH$87</definedName>
    <definedName name="TMGXO_RPCH">[20]Q5!$E$84:$AH$84</definedName>
    <definedName name="TMS">[20]Q5!$E$97:$AH$97</definedName>
    <definedName name="Trade">[2]BoP!$G$218:$AR$256</definedName>
    <definedName name="Trade_balance">#REF!</definedName>
    <definedName name="TRANSFERTEST">#REF!</definedName>
    <definedName name="TX">[20]Q5!$E$11:$AH$11</definedName>
    <definedName name="TX_D">[20]Q5!$E$15:$AH$15</definedName>
    <definedName name="TX_DPCH">[20]Q5!$E$16:$AH$16</definedName>
    <definedName name="TX_R">[20]Q5!$E$14:$AH$14</definedName>
    <definedName name="TX_RPCH">[20]Q5!$E$13:$AH$13</definedName>
    <definedName name="TXG">[20]Q5!$E$30:$AH$30</definedName>
    <definedName name="TXG_D">[20]Q5!$E$34:$AH$34</definedName>
    <definedName name="TXG_DPCH">[20]Q5!$E$35:$AH$35</definedName>
    <definedName name="TXG_R">[20]Q5!$E$33:$AH$33</definedName>
    <definedName name="TXG_RPCH">[20]Micro!$E$32:$AH$32</definedName>
    <definedName name="TXGO">[20]Micro!$E$49:$AH$49</definedName>
    <definedName name="TXGO_D">[20]Q5!$E$54:$AH$54</definedName>
    <definedName name="TXGO_DPCH">[20]Q5!$E$55:$AH$55</definedName>
    <definedName name="TXGO_R">[20]Q5!$E$53:$AH$53</definedName>
    <definedName name="TXGO_RPCH">[20]Q5!$E$51:$AH$51</definedName>
    <definedName name="TXGXO">[20]Q5!$E$72:$AH$72</definedName>
    <definedName name="TXGXO_D">[20]Q5!$E$78:$AH$78</definedName>
    <definedName name="TXGXO_DPCH">[20]Q5!$E$79:$AH$79</definedName>
    <definedName name="TXGXO_R">[20]Q5!$E$77:$AH$77</definedName>
    <definedName name="TXGXO_RPCH">[20]Q5!$E$74:$AH$74</definedName>
    <definedName name="TXS">[20]Q5!$E$95:$AH$95</definedName>
    <definedName name="UCC">#REF!</definedName>
    <definedName name="USD">#REF!</definedName>
    <definedName name="USERNAME">#REF!</definedName>
    <definedName name="ValidationList">#REF!</definedName>
    <definedName name="viti2006">[12]kursi!$A$27:$M$37</definedName>
    <definedName name="viti2007">[12]kursi!$A$41:$M$51</definedName>
    <definedName name="WEO">#REF!</definedName>
    <definedName name="WEODATES">#REF!</definedName>
    <definedName name="weonames">#REF!</definedName>
    <definedName name="what">{"ca",#N/A,FALSE,"Detailed BOP";"ka",#N/A,FALSE,"Detailed BOP";"btl",#N/A,FALSE,"Detailed BOP";#N/A,#N/A,FALSE,"Debt  Stock TBL";"imfprint",#N/A,FALSE,"IMF";"imfdebtservice",#N/A,FALSE,"IMF";"tradeprint",#N/A,FALSE,"Trade"}</definedName>
    <definedName name="what_1">{"ca",#N/A,FALSE,"Detailed BOP";"ka",#N/A,FALSE,"Detailed BOP";"btl",#N/A,FALSE,"Detailed BOP";#N/A,#N/A,FALSE,"Debt  Stock TBL";"imfprint",#N/A,FALSE,"IMF";"imfdebtservice",#N/A,FALSE,"IMF";"tradeprint",#N/A,FALSE,"Trade"}</definedName>
    <definedName name="what_2">{"ca",#N/A,FALSE,"Detailed BOP";"ka",#N/A,FALSE,"Detailed BOP";"btl",#N/A,FALSE,"Detailed BOP";#N/A,#N/A,FALSE,"Debt  Stock TBL";"imfprint",#N/A,FALSE,"IMF";"imfdebtservice",#N/A,FALSE,"IMF";"tradeprint",#N/A,FALSE,"Trade"}</definedName>
    <definedName name="what_3">{"ca",#N/A,FALSE,"Detailed BOP";"ka",#N/A,FALSE,"Detailed BOP";"btl",#N/A,FALSE,"Detailed BOP";#N/A,#N/A,FALSE,"Debt  Stock TBL";"imfprint",#N/A,FALSE,"IMF";"imfdebtservice",#N/A,FALSE,"IMF";"tradeprint",#N/A,FALSE,"Trade"}</definedName>
    <definedName name="WPCP33_D">[20]Micro!$E$67:$AH$67</definedName>
    <definedName name="WPCP33pch">[20]Q5!$E$68:$AH$68</definedName>
    <definedName name="wrn.BOP_MIDTERM.">{"BOP_TAB",#N/A,FALSE,"N";"MIDTERM_TAB",#N/A,FALSE,"O"}</definedName>
    <definedName name="wrn.BOP_MIDTERM._1">{"BOP_TAB",#N/A,FALSE,"N";"MIDTERM_TAB",#N/A,FALSE,"O"}</definedName>
    <definedName name="wrn.BOP_MIDTERM._2">{"BOP_TAB",#N/A,FALSE,"N";"MIDTERM_TAB",#N/A,FALSE,"O"}</definedName>
    <definedName name="wrn.BOP_MIDTERM._3">{"BOP_TAB",#N/A,FALSE,"N";"MIDTERM_TAB",#N/A,FALSE,"O"}</definedName>
    <definedName name="wrn.formula.">{#N/A,#N/A,FALSE,"MS"}</definedName>
    <definedName name="wrn.formula._1">{#N/A,#N/A,FALSE,"MS"}</definedName>
    <definedName name="wrn.formula._2">{#N/A,#N/A,FALSE,"MS"}</definedName>
    <definedName name="wrn.formula._3">{#N/A,#N/A,FALSE,"MS"}</definedName>
    <definedName name="wrn.IMF._.RR._.Office.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_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_2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_3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>{#N/A,#N/A,FALSE,"SimInp1";#N/A,#N/A,FALSE,"SimInp2";#N/A,#N/A,FALSE,"SimOut1";#N/A,#N/A,FALSE,"SimOut2";#N/A,#N/A,FALSE,"SimOut3";#N/A,#N/A,FALSE,"SimOut4";#N/A,#N/A,FALSE,"SimOut5"}</definedName>
    <definedName name="wrn.Input._.and._.output._.tables._1">{#N/A,#N/A,FALSE,"SimInp1";#N/A,#N/A,FALSE,"SimInp2";#N/A,#N/A,FALSE,"SimOut1";#N/A,#N/A,FALSE,"SimOut2";#N/A,#N/A,FALSE,"SimOut3";#N/A,#N/A,FALSE,"SimOut4";#N/A,#N/A,FALSE,"SimOut5"}</definedName>
    <definedName name="wrn.Input._.and._.output._.tables._2">{#N/A,#N/A,FALSE,"SimInp1";#N/A,#N/A,FALSE,"SimInp2";#N/A,#N/A,FALSE,"SimOut1";#N/A,#N/A,FALSE,"SimOut2";#N/A,#N/A,FALSE,"SimOut3";#N/A,#N/A,FALSE,"SimOut4";#N/A,#N/A,FALSE,"SimOut5"}</definedName>
    <definedName name="wrn.Input._.and._.output._.tables._3">{#N/A,#N/A,FALSE,"SimInp1";#N/A,#N/A,FALSE,"SimInp2";#N/A,#N/A,FALSE,"SimOut1";#N/A,#N/A,FALSE,"SimOut2";#N/A,#N/A,FALSE,"SimOut3";#N/A,#N/A,FALSE,"SimOut4";#N/A,#N/A,FALSE,"SimOut5"}</definedName>
    <definedName name="wrn.Main._.Economic._.Indicators.">{"Main Economic Indicators",#N/A,FALSE,"C"}</definedName>
    <definedName name="wrn.Main._.Economic._.Indicators._1">{"Main Economic Indicators",#N/A,FALSE,"C"}</definedName>
    <definedName name="wrn.Main._.Economic._.Indicators._2">{"Main Economic Indicators",#N/A,FALSE,"C"}</definedName>
    <definedName name="wrn.Main._.Economic._.Indicators._3">{"Main Economic Indicators",#N/A,FALSE,"C"}</definedName>
    <definedName name="wrn.MDABOP.">{"BOP_TAB",#N/A,FALSE,"N";"MIDTERM_TAB",#N/A,FALSE,"O";"FUND_CRED",#N/A,FALSE,"P";"DEBT_TAB1",#N/A,FALSE,"Q";"DEBT_TAB2",#N/A,FALSE,"Q";"FORFIN_TAB1",#N/A,FALSE,"R";"FORFIN_TAB2",#N/A,FALSE,"R";"BOP_ANALY",#N/A,FALSE,"U"}</definedName>
    <definedName name="wrn.MDABOP._1">{"BOP_TAB",#N/A,FALSE,"N";"MIDTERM_TAB",#N/A,FALSE,"O";"FUND_CRED",#N/A,FALSE,"P";"DEBT_TAB1",#N/A,FALSE,"Q";"DEBT_TAB2",#N/A,FALSE,"Q";"FORFIN_TAB1",#N/A,FALSE,"R";"FORFIN_TAB2",#N/A,FALSE,"R";"BOP_ANALY",#N/A,FALSE,"U"}</definedName>
    <definedName name="wrn.MDABOP._2">{"BOP_TAB",#N/A,FALSE,"N";"MIDTERM_TAB",#N/A,FALSE,"O";"FUND_CRED",#N/A,FALSE,"P";"DEBT_TAB1",#N/A,FALSE,"Q";"DEBT_TAB2",#N/A,FALSE,"Q";"FORFIN_TAB1",#N/A,FALSE,"R";"FORFIN_TAB2",#N/A,FALSE,"R";"BOP_ANALY",#N/A,FALSE,"U"}</definedName>
    <definedName name="wrn.MDABOP._3">{"BOP_TAB",#N/A,FALSE,"N";"MIDTERM_TAB",#N/A,FALSE,"O";"FUND_CRED",#N/A,FALSE,"P";"DEBT_TAB1",#N/A,FALSE,"Q";"DEBT_TAB2",#N/A,FALSE,"Q";"FORFIN_TAB1",#N/A,FALSE,"R";"FORFIN_TAB2",#N/A,FALSE,"R";"BOP_ANALY",#N/A,FALSE,"U"}</definedName>
    <definedName name="wrn.MONA.">{"MONA",#N/A,FALSE,"S"}</definedName>
    <definedName name="wrn.MONA._1">{"MONA",#N/A,FALSE,"S"}</definedName>
    <definedName name="wrn.MONA._2">{"MONA",#N/A,FALSE,"S"}</definedName>
    <definedName name="wrn.MONA._3">{"MONA",#N/A,FALSE,"S"}</definedName>
    <definedName name="wrn.Output._.tables.">{#N/A,#N/A,FALSE,"I";#N/A,#N/A,FALSE,"J";#N/A,#N/A,FALSE,"K";#N/A,#N/A,FALSE,"L";#N/A,#N/A,FALSE,"M";#N/A,#N/A,FALSE,"N";#N/A,#N/A,FALSE,"O"}</definedName>
    <definedName name="wrn.Output._.tables._1">{#N/A,#N/A,FALSE,"I";#N/A,#N/A,FALSE,"J";#N/A,#N/A,FALSE,"K";#N/A,#N/A,FALSE,"L";#N/A,#N/A,FALSE,"M";#N/A,#N/A,FALSE,"N";#N/A,#N/A,FALSE,"O"}</definedName>
    <definedName name="wrn.Output._.tables._2">{#N/A,#N/A,FALSE,"I";#N/A,#N/A,FALSE,"J";#N/A,#N/A,FALSE,"K";#N/A,#N/A,FALSE,"L";#N/A,#N/A,FALSE,"M";#N/A,#N/A,FALSE,"N";#N/A,#N/A,FALSE,"O"}</definedName>
    <definedName name="wrn.Output._.tables._3">{#N/A,#N/A,FALSE,"I";#N/A,#N/A,FALSE,"J";#N/A,#N/A,FALSE,"K";#N/A,#N/A,FALSE,"L";#N/A,#N/A,FALSE,"M";#N/A,#N/A,FALSE,"N";#N/A,#N/A,FALSE,"O"}</definedName>
    <definedName name="wrn.Print._.Detailed._.Tables.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_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_2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_3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>{"WEO",#N/A,FALSE,"T"}</definedName>
    <definedName name="wrn.WEO._1">{"WEO",#N/A,FALSE,"T"}</definedName>
    <definedName name="wrn.WEO._2">{"WEO",#N/A,FALSE,"T"}</definedName>
    <definedName name="wrn.WEO._3">{"WEO",#N/A,FALSE,"T"}</definedName>
    <definedName name="wvu.Print.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wvu.Print._1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wvu.Print._2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wvu.Print._3">{TRUE,TRUE,-0.5,-14.75,603,387,FALSE,TRUE,TRUE,TRUE,0,1,2,1,2,1,1,4,TRUE,TRUE,3,TRUE,1,TRUE,75,"Swvu.Print.","ACwvu.Print.",#N/A,FALSE,FALSE,1,0.75,0.6,0.5,1,0,0,TRUE,FALSE,TRUE,FALSE,1,#N/A,1,1,#DIV/0!,FALSE,"Rwvu.Print.",#N/A,FALSE,FALSE,FALSE,1,65532,300,FALSE,FALSE,TRUE,TRUE,TRUE}</definedName>
    <definedName name="XGS">#REF!</definedName>
    <definedName name="xrate_lari">[15]Work!$DW$5:$EP$97</definedName>
    <definedName name="xrates">[15]Work!$CG$5:$CZ$97</definedName>
    <definedName name="xxWRS_1">#REF!</definedName>
    <definedName name="xxWRS_2">#REF!</definedName>
    <definedName name="xxWRS_3">#REF!</definedName>
    <definedName name="Year">#REF!</definedName>
    <definedName name="YEAR2009">#REF!</definedName>
    <definedName name="YEAR2013" localSheetId="1">#REF!</definedName>
    <definedName name="YEAR2013">#REF!</definedName>
    <definedName name="Yea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06" i="1" l="1"/>
  <c r="AE108" i="1"/>
  <c r="AE107" i="1"/>
  <c r="AF108" i="1"/>
  <c r="AF103" i="1" l="1"/>
  <c r="AE103" i="1"/>
  <c r="AF31" i="1" l="1"/>
  <c r="AE31" i="1"/>
  <c r="AD31" i="1"/>
  <c r="AF60" i="1"/>
  <c r="AE60" i="1"/>
  <c r="AD60" i="1"/>
  <c r="AF32" i="1" l="1"/>
  <c r="AF104" i="2" l="1"/>
  <c r="AF105" i="2"/>
  <c r="AF106" i="1"/>
  <c r="AF48" i="1"/>
  <c r="AF105" i="1"/>
  <c r="AD105" i="1" l="1"/>
  <c r="AF106" i="2" l="1"/>
  <c r="AF107" i="2"/>
  <c r="AF108" i="2"/>
  <c r="AF109" i="2"/>
  <c r="AF110" i="2"/>
  <c r="AF111" i="2"/>
  <c r="AF112" i="2"/>
  <c r="AF111" i="1"/>
  <c r="AE32" i="1" l="1"/>
  <c r="AF115" i="2" l="1"/>
  <c r="AF89" i="2"/>
  <c r="AF90" i="2"/>
  <c r="AF91" i="2"/>
  <c r="AF92" i="2"/>
  <c r="AF93" i="2"/>
  <c r="AF94" i="2"/>
  <c r="AF95" i="2"/>
  <c r="AF96" i="2"/>
  <c r="AF97" i="2"/>
  <c r="AF98" i="2"/>
  <c r="AF99" i="2"/>
  <c r="AF86" i="2"/>
  <c r="AF87" i="2"/>
  <c r="AF83" i="2"/>
  <c r="AF82" i="2"/>
  <c r="AF80" i="2"/>
  <c r="AF79" i="2"/>
  <c r="AF74" i="2"/>
  <c r="AF67" i="2"/>
  <c r="AF68" i="2"/>
  <c r="AF69" i="2"/>
  <c r="AF61" i="2"/>
  <c r="AF62" i="2"/>
  <c r="AF63" i="2"/>
  <c r="AF64" i="2"/>
  <c r="AF60" i="2"/>
  <c r="AF59" i="2"/>
  <c r="AF52" i="2"/>
  <c r="AF53" i="2"/>
  <c r="AF54" i="2"/>
  <c r="AF55" i="2"/>
  <c r="AF43" i="2"/>
  <c r="AF44" i="2"/>
  <c r="AF45" i="2"/>
  <c r="AF46" i="2"/>
  <c r="AF47" i="2"/>
  <c r="AF48" i="2"/>
  <c r="AF49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3" i="2"/>
  <c r="AF34" i="2"/>
  <c r="AF35" i="2"/>
  <c r="AF36" i="2"/>
  <c r="AF37" i="2"/>
  <c r="AF38" i="2"/>
  <c r="AF39" i="2"/>
  <c r="AF40" i="2"/>
  <c r="AF41" i="2"/>
  <c r="AF8" i="2"/>
  <c r="AF7" i="2"/>
  <c r="AF86" i="1" l="1"/>
  <c r="AF85" i="2" s="1"/>
  <c r="AF10" i="1"/>
  <c r="AF10" i="2" s="1"/>
  <c r="AF9" i="1" l="1"/>
  <c r="AF6" i="1" l="1"/>
  <c r="AF6" i="2" s="1"/>
  <c r="AF9" i="2"/>
  <c r="AF31" i="2"/>
  <c r="AF32" i="2"/>
  <c r="AF85" i="1" l="1"/>
  <c r="AF102" i="2" l="1"/>
  <c r="AF104" i="1"/>
  <c r="AF103" i="2" s="1"/>
  <c r="AF102" i="1"/>
  <c r="AF101" i="2" s="1"/>
  <c r="AF84" i="2"/>
  <c r="AE111" i="1"/>
  <c r="AE115" i="2" l="1"/>
  <c r="AE104" i="2"/>
  <c r="AE106" i="2"/>
  <c r="AE107" i="2"/>
  <c r="AE108" i="2"/>
  <c r="AE109" i="2"/>
  <c r="AE110" i="2"/>
  <c r="AE111" i="2"/>
  <c r="AE112" i="2"/>
  <c r="AE89" i="2"/>
  <c r="AE90" i="2"/>
  <c r="AE91" i="2"/>
  <c r="AE92" i="2"/>
  <c r="AE93" i="2"/>
  <c r="AE94" i="2"/>
  <c r="AE95" i="2"/>
  <c r="AE96" i="2"/>
  <c r="AE97" i="2"/>
  <c r="AE98" i="2"/>
  <c r="AE99" i="2"/>
  <c r="AE82" i="2"/>
  <c r="AE83" i="2"/>
  <c r="AE86" i="2"/>
  <c r="AE87" i="2"/>
  <c r="AE79" i="2"/>
  <c r="AE80" i="2"/>
  <c r="AE74" i="2"/>
  <c r="AE68" i="2"/>
  <c r="AE69" i="2"/>
  <c r="AE59" i="2"/>
  <c r="AE60" i="2"/>
  <c r="AE61" i="2"/>
  <c r="AE62" i="2"/>
  <c r="AE63" i="2"/>
  <c r="AE64" i="2"/>
  <c r="AE52" i="2"/>
  <c r="AE53" i="2"/>
  <c r="AE54" i="2"/>
  <c r="AE55" i="2"/>
  <c r="AE43" i="2"/>
  <c r="AE44" i="2"/>
  <c r="AE45" i="2"/>
  <c r="AE46" i="2"/>
  <c r="AE47" i="2"/>
  <c r="AE48" i="2"/>
  <c r="AE49" i="2"/>
  <c r="AE8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3" i="2"/>
  <c r="AE34" i="2"/>
  <c r="AE35" i="2"/>
  <c r="AE36" i="2"/>
  <c r="AE37" i="2"/>
  <c r="AE38" i="2"/>
  <c r="AE39" i="2"/>
  <c r="AE40" i="2"/>
  <c r="AE41" i="2"/>
  <c r="AE7" i="2"/>
  <c r="AD7" i="2"/>
  <c r="AD8" i="2"/>
  <c r="AD9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3" i="2"/>
  <c r="AD34" i="2"/>
  <c r="AD35" i="2"/>
  <c r="AD36" i="2"/>
  <c r="AD37" i="2"/>
  <c r="AD38" i="2"/>
  <c r="AD39" i="2"/>
  <c r="AD40" i="2"/>
  <c r="AD41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9" i="2"/>
  <c r="AD60" i="2"/>
  <c r="AD61" i="2"/>
  <c r="AD62" i="2"/>
  <c r="AD63" i="2"/>
  <c r="AD64" i="2"/>
  <c r="AD68" i="2"/>
  <c r="AD69" i="2"/>
  <c r="AD74" i="2"/>
  <c r="AD79" i="2"/>
  <c r="AD80" i="2"/>
  <c r="AD81" i="2"/>
  <c r="AD82" i="2"/>
  <c r="AD86" i="2"/>
  <c r="AD87" i="2"/>
  <c r="AD89" i="2"/>
  <c r="AD90" i="2"/>
  <c r="AD91" i="2"/>
  <c r="AD92" i="2"/>
  <c r="AD93" i="2"/>
  <c r="AD94" i="2"/>
  <c r="AD95" i="2"/>
  <c r="AD96" i="2"/>
  <c r="AD97" i="2"/>
  <c r="AD98" i="2"/>
  <c r="AD99" i="2"/>
  <c r="AD106" i="2"/>
  <c r="AD107" i="2"/>
  <c r="AD108" i="2"/>
  <c r="AD109" i="2"/>
  <c r="AD110" i="2"/>
  <c r="AD111" i="2"/>
  <c r="AD112" i="2"/>
  <c r="AE105" i="2"/>
  <c r="AD104" i="2"/>
  <c r="AD106" i="1" l="1"/>
  <c r="AD105" i="2" s="1"/>
  <c r="AE86" i="1"/>
  <c r="AE85" i="2" s="1"/>
  <c r="AD84" i="1"/>
  <c r="AD83" i="2" s="1"/>
  <c r="AE67" i="1"/>
  <c r="AE67" i="2" s="1"/>
  <c r="AE32" i="2"/>
  <c r="AE10" i="1"/>
  <c r="AE10" i="2" l="1"/>
  <c r="AE9" i="1"/>
  <c r="AE9" i="2" l="1"/>
  <c r="AE6" i="1"/>
  <c r="AE31" i="2"/>
  <c r="AD86" i="1"/>
  <c r="AD85" i="2" s="1"/>
  <c r="AE6" i="2" l="1"/>
  <c r="AE85" i="1"/>
  <c r="AE104" i="1" s="1"/>
  <c r="AE103" i="2" s="1"/>
  <c r="AC59" i="2"/>
  <c r="AC64" i="2"/>
  <c r="AC84" i="2"/>
  <c r="AD115" i="2"/>
  <c r="AC115" i="2"/>
  <c r="AE84" i="2" l="1"/>
  <c r="AE102" i="1"/>
  <c r="AE101" i="2" s="1"/>
  <c r="AE102" i="2"/>
  <c r="AD67" i="1"/>
  <c r="AD67" i="2" s="1"/>
  <c r="AD32" i="1"/>
  <c r="AD32" i="2" s="1"/>
  <c r="AD10" i="1"/>
  <c r="AD10" i="2" s="1"/>
  <c r="AD6" i="1"/>
  <c r="AD6" i="2" s="1"/>
  <c r="AD31" i="2" l="1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60" i="2"/>
  <c r="AC61" i="2"/>
  <c r="AC62" i="2"/>
  <c r="AC63" i="2"/>
  <c r="AC74" i="2"/>
  <c r="AC77" i="2"/>
  <c r="AC79" i="2"/>
  <c r="AC80" i="2"/>
  <c r="AC85" i="2"/>
  <c r="AC86" i="2"/>
  <c r="AC87" i="2"/>
  <c r="AC89" i="2"/>
  <c r="AC90" i="2"/>
  <c r="AC91" i="2"/>
  <c r="AC92" i="2"/>
  <c r="AC93" i="2"/>
  <c r="AC94" i="2"/>
  <c r="AC95" i="2"/>
  <c r="AC96" i="2"/>
  <c r="AC97" i="2"/>
  <c r="AC98" i="2"/>
  <c r="AC99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D85" i="1" l="1"/>
  <c r="AB79" i="2"/>
  <c r="AB115" i="2"/>
  <c r="AA115" i="2"/>
  <c r="AB112" i="2"/>
  <c r="AA112" i="2"/>
  <c r="AB111" i="2"/>
  <c r="AA111" i="2"/>
  <c r="AB110" i="2"/>
  <c r="AA110" i="2"/>
  <c r="AB109" i="2"/>
  <c r="AA109" i="2"/>
  <c r="AB108" i="2"/>
  <c r="AA108" i="2"/>
  <c r="AB107" i="2"/>
  <c r="AA107" i="2"/>
  <c r="AB106" i="2"/>
  <c r="AA106" i="2"/>
  <c r="AB105" i="2"/>
  <c r="AA105" i="2"/>
  <c r="AB104" i="2"/>
  <c r="AA104" i="2"/>
  <c r="AB103" i="2"/>
  <c r="AA103" i="2"/>
  <c r="AB102" i="2"/>
  <c r="AA102" i="2"/>
  <c r="AB101" i="2"/>
  <c r="AA101" i="2"/>
  <c r="AB99" i="2"/>
  <c r="AA99" i="2"/>
  <c r="AB98" i="2"/>
  <c r="AB97" i="2"/>
  <c r="AA97" i="2"/>
  <c r="AB96" i="2"/>
  <c r="AA96" i="2"/>
  <c r="AB95" i="2"/>
  <c r="AA95" i="2"/>
  <c r="AB94" i="2"/>
  <c r="AA94" i="2"/>
  <c r="AB93" i="2"/>
  <c r="AA93" i="2"/>
  <c r="AB92" i="2"/>
  <c r="AA92" i="2"/>
  <c r="AB91" i="2"/>
  <c r="AA91" i="2"/>
  <c r="AB90" i="2"/>
  <c r="AA90" i="2"/>
  <c r="AB89" i="2"/>
  <c r="AA89" i="2"/>
  <c r="AB87" i="2"/>
  <c r="AA87" i="2"/>
  <c r="AB86" i="2"/>
  <c r="AA86" i="2"/>
  <c r="AB85" i="2"/>
  <c r="AA85" i="2"/>
  <c r="AB84" i="2"/>
  <c r="AA84" i="2"/>
  <c r="AB80" i="2"/>
  <c r="AA80" i="2"/>
  <c r="AB77" i="2"/>
  <c r="AA77" i="2"/>
  <c r="AB74" i="2"/>
  <c r="AA74" i="2"/>
  <c r="AB63" i="2"/>
  <c r="AA63" i="2"/>
  <c r="AB62" i="2"/>
  <c r="AA62" i="2"/>
  <c r="AB61" i="2"/>
  <c r="AA61" i="2"/>
  <c r="AB60" i="2"/>
  <c r="AA60" i="2"/>
  <c r="AB55" i="2"/>
  <c r="AA55" i="2"/>
  <c r="AB54" i="2"/>
  <c r="AA54" i="2"/>
  <c r="AB53" i="2"/>
  <c r="AA53" i="2"/>
  <c r="AB52" i="2"/>
  <c r="AA52" i="2"/>
  <c r="AB51" i="2"/>
  <c r="AA51" i="2"/>
  <c r="AB50" i="2"/>
  <c r="AA50" i="2"/>
  <c r="AB49" i="2"/>
  <c r="AA49" i="2"/>
  <c r="AB48" i="2"/>
  <c r="AA48" i="2"/>
  <c r="AB47" i="2"/>
  <c r="AA47" i="2"/>
  <c r="AB46" i="2"/>
  <c r="AA46" i="2"/>
  <c r="AB45" i="2"/>
  <c r="AA45" i="2"/>
  <c r="AB44" i="2"/>
  <c r="AA44" i="2"/>
  <c r="AB43" i="2"/>
  <c r="AA43" i="2"/>
  <c r="AB41" i="2"/>
  <c r="AA41" i="2"/>
  <c r="AB40" i="2"/>
  <c r="AA40" i="2"/>
  <c r="AB39" i="2"/>
  <c r="AA39" i="2"/>
  <c r="AB38" i="2"/>
  <c r="AA38" i="2"/>
  <c r="AB37" i="2"/>
  <c r="AA37" i="2"/>
  <c r="AB36" i="2"/>
  <c r="AA36" i="2"/>
  <c r="AB35" i="2"/>
  <c r="AA35" i="2"/>
  <c r="AB34" i="2"/>
  <c r="AA34" i="2"/>
  <c r="AB33" i="2"/>
  <c r="AA33" i="2"/>
  <c r="AB32" i="2"/>
  <c r="AA32" i="2"/>
  <c r="AB31" i="2"/>
  <c r="AA31" i="2"/>
  <c r="AB30" i="2"/>
  <c r="AA30" i="2"/>
  <c r="AB29" i="2"/>
  <c r="AA29" i="2"/>
  <c r="AB28" i="2"/>
  <c r="AA28" i="2"/>
  <c r="AB27" i="2"/>
  <c r="AA27" i="2"/>
  <c r="AB26" i="2"/>
  <c r="AA26" i="2"/>
  <c r="AB25" i="2"/>
  <c r="AA25" i="2"/>
  <c r="AB24" i="2"/>
  <c r="AA24" i="2"/>
  <c r="AB23" i="2"/>
  <c r="AA23" i="2"/>
  <c r="AB22" i="2"/>
  <c r="AA22" i="2"/>
  <c r="AB21" i="2"/>
  <c r="AA21" i="2"/>
  <c r="AB20" i="2"/>
  <c r="AA20" i="2"/>
  <c r="AB19" i="2"/>
  <c r="AA19" i="2"/>
  <c r="AB18" i="2"/>
  <c r="AA18" i="2"/>
  <c r="AB17" i="2"/>
  <c r="AA17" i="2"/>
  <c r="AB16" i="2"/>
  <c r="AA16" i="2"/>
  <c r="AB15" i="2"/>
  <c r="AA15" i="2"/>
  <c r="AB14" i="2"/>
  <c r="AA14" i="2"/>
  <c r="AB13" i="2"/>
  <c r="AA13" i="2"/>
  <c r="AB12" i="2"/>
  <c r="AA12" i="2"/>
  <c r="AB11" i="2"/>
  <c r="AA11" i="2"/>
  <c r="AB10" i="2"/>
  <c r="AA10" i="2"/>
  <c r="AB9" i="2"/>
  <c r="AA9" i="2"/>
  <c r="AB8" i="2"/>
  <c r="AA8" i="2"/>
  <c r="AB7" i="2"/>
  <c r="AA7" i="2"/>
  <c r="AB6" i="2"/>
  <c r="AA6" i="2"/>
  <c r="Z115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99" i="2"/>
  <c r="Z97" i="2"/>
  <c r="Z96" i="2"/>
  <c r="Z95" i="2"/>
  <c r="Z94" i="2"/>
  <c r="Z93" i="2"/>
  <c r="Z92" i="2"/>
  <c r="Z91" i="2"/>
  <c r="Z90" i="2"/>
  <c r="Z89" i="2"/>
  <c r="Z87" i="2"/>
  <c r="Z86" i="2"/>
  <c r="Z85" i="2"/>
  <c r="Z84" i="2"/>
  <c r="Z80" i="2"/>
  <c r="Z77" i="2"/>
  <c r="Z74" i="2"/>
  <c r="Z63" i="2"/>
  <c r="Z62" i="2"/>
  <c r="Z61" i="2"/>
  <c r="Z60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AD103" i="2" l="1"/>
  <c r="AD84" i="2"/>
  <c r="AD102" i="2"/>
  <c r="AD102" i="1"/>
  <c r="AD101" i="2" s="1"/>
</calcChain>
</file>

<file path=xl/sharedStrings.xml><?xml version="1.0" encoding="utf-8"?>
<sst xmlns="http://schemas.openxmlformats.org/spreadsheetml/2006/main" count="446" uniqueCount="217">
  <si>
    <t xml:space="preserve">TREGUESIT FISKALË SIPAS BUXHETIT TË KONSOLIDUAR </t>
  </si>
  <si>
    <t xml:space="preserve">në milion Lekë </t>
  </si>
  <si>
    <t>E  M  Ë R  T  I  M  I</t>
  </si>
  <si>
    <t>I T E M S</t>
  </si>
  <si>
    <t>TOTALI TË ARDHURAVE</t>
  </si>
  <si>
    <t>TOTAL REVENUE</t>
  </si>
  <si>
    <t>Ndihmat</t>
  </si>
  <si>
    <t>Grants</t>
  </si>
  <si>
    <t>nga te cilat: mbështetje buxhetore nga KE</t>
  </si>
  <si>
    <t>from which: budgetary support from EC</t>
  </si>
  <si>
    <t>Të ardhura tatimore</t>
  </si>
  <si>
    <t>Tax Revenue</t>
  </si>
  <si>
    <t>Nga tatimet dhe doganat</t>
  </si>
  <si>
    <t>From tax offices and customs</t>
  </si>
  <si>
    <t>Tatimi mbi vlerën e shtuar</t>
  </si>
  <si>
    <t>V. A. T</t>
  </si>
  <si>
    <t>Tatmi mbi fitimin</t>
  </si>
  <si>
    <t>Profit Tax</t>
  </si>
  <si>
    <t>Akcizat</t>
  </si>
  <si>
    <t>Excise Tax</t>
  </si>
  <si>
    <t>Tatimi mbi të ardhurat personale</t>
  </si>
  <si>
    <t>Personal Income Tax</t>
  </si>
  <si>
    <t>Taksa nacionale dhe të tjera</t>
  </si>
  <si>
    <t>National Taxes and others</t>
  </si>
  <si>
    <t>Taksa doganore</t>
  </si>
  <si>
    <t>Custom Duties</t>
  </si>
  <si>
    <t>Të ardhura nga pushteti lokal</t>
  </si>
  <si>
    <t>Revenues from Local Gov.</t>
  </si>
  <si>
    <t>Taksa lokale</t>
  </si>
  <si>
    <t>Local Taxes</t>
  </si>
  <si>
    <t>Tatimi mbi pasurinë (ndërtesat)</t>
  </si>
  <si>
    <t>Propety tax (bildings)</t>
  </si>
  <si>
    <t>Tatimi i thjeshtuar mbi fitimin e biznesit të vogël</t>
  </si>
  <si>
    <t>Small Business Tax</t>
  </si>
  <si>
    <t>Të ardhura nga fondet speciale</t>
  </si>
  <si>
    <t>Social Ins. Contributions</t>
  </si>
  <si>
    <t>Sigurimi shoqëror</t>
  </si>
  <si>
    <t>Social Insurance</t>
  </si>
  <si>
    <t>Sigurimi shëndetësor</t>
  </si>
  <si>
    <t>Health insurance</t>
  </si>
  <si>
    <t>Të ardhurat për kompensimin në vlerë të pronarëve</t>
  </si>
  <si>
    <t>Revenue for owners compensation</t>
  </si>
  <si>
    <t>Të ardhura jo-tatimore</t>
  </si>
  <si>
    <t>Nontax Revenue</t>
  </si>
  <si>
    <t>Transferimi i fitimit nga Banka e Shqipërisë</t>
  </si>
  <si>
    <t>Profit transfered from BOA</t>
  </si>
  <si>
    <t>Budgetary institutions revenue</t>
  </si>
  <si>
    <t>Dividenti</t>
  </si>
  <si>
    <t>Divident</t>
  </si>
  <si>
    <t>Tarifat shërbimeve</t>
  </si>
  <si>
    <t>Revenue form services tariffs</t>
  </si>
  <si>
    <t>Të tjera, nga të cilat:</t>
  </si>
  <si>
    <t>Other revenue</t>
  </si>
  <si>
    <t>TOTALI I SHPENZIMEVE</t>
  </si>
  <si>
    <t>TOTAL EXPENDITURE</t>
  </si>
  <si>
    <t>Shpenzime Korrente</t>
  </si>
  <si>
    <t>Current Expenditures</t>
  </si>
  <si>
    <t>Personeli</t>
  </si>
  <si>
    <t>Personnel expenditures</t>
  </si>
  <si>
    <t>Paga</t>
  </si>
  <si>
    <t>Wages</t>
  </si>
  <si>
    <t>Kontributi për sigurime shoqërore</t>
  </si>
  <si>
    <t>Social insurance contributions</t>
  </si>
  <si>
    <t>Arsimi i lartë nga të ardhurat e veta</t>
  </si>
  <si>
    <t>Interesat</t>
  </si>
  <si>
    <t>Interest</t>
  </si>
  <si>
    <t xml:space="preserve"> Të brendshme</t>
  </si>
  <si>
    <t>Domestic</t>
  </si>
  <si>
    <t xml:space="preserve"> Të huaja</t>
  </si>
  <si>
    <t>Foreign</t>
  </si>
  <si>
    <t>Shpenzime operative e mirëmbajtje</t>
  </si>
  <si>
    <t>Operational &amp; Maintenance</t>
  </si>
  <si>
    <t>Subvencionet</t>
  </si>
  <si>
    <t>Subsidies</t>
  </si>
  <si>
    <t>Mbeshtetje per Energjine</t>
  </si>
  <si>
    <t>Support for energy</t>
  </si>
  <si>
    <t>Shpenzime për fondet speciale</t>
  </si>
  <si>
    <t>Social insurance outlays</t>
  </si>
  <si>
    <t>Sigurime shoqërore</t>
  </si>
  <si>
    <t>Social insurance</t>
  </si>
  <si>
    <t>Sigurime shëndetësore</t>
  </si>
  <si>
    <t>Shpenzime për kompensimin në vlerë të pronarëve</t>
  </si>
  <si>
    <t>Compensation in value to owners</t>
  </si>
  <si>
    <t xml:space="preserve">Buxheti lokal </t>
  </si>
  <si>
    <t>Local Budget</t>
  </si>
  <si>
    <t>Granti nga Buxheti i Shtetit per pushtetin vendor</t>
  </si>
  <si>
    <t>Grants from Cent.Gov. to Loc.Gov</t>
  </si>
  <si>
    <t>Buxheti lokal (të ardhurat e veta tatimore)</t>
  </si>
  <si>
    <t>Buxheti lokal (të ardhurat e veta jo-tatimore)</t>
  </si>
  <si>
    <t>Financimi i huaj vendor dhe te tjera te mbartura</t>
  </si>
  <si>
    <t xml:space="preserve">Transferta të tjera </t>
  </si>
  <si>
    <t>Other expenditures</t>
  </si>
  <si>
    <t>Pagesa e papunësisë</t>
  </si>
  <si>
    <t>Unemployment insurance benefits</t>
  </si>
  <si>
    <t>Ndihma ekonomike</t>
  </si>
  <si>
    <t>Social assistance</t>
  </si>
  <si>
    <t>Kompensim për të përndjekurit politikë</t>
  </si>
  <si>
    <t>Compensation for the political persecuted</t>
  </si>
  <si>
    <t>Kompensim për energjinë elektrike</t>
  </si>
  <si>
    <t>Compensation for electric energy</t>
  </si>
  <si>
    <t>Subvecion për të pastrehët</t>
  </si>
  <si>
    <t>Subsidies for the homeless</t>
  </si>
  <si>
    <t>Kompensim në vlerë i pronarëve</t>
  </si>
  <si>
    <t>Shpenzime kapitale</t>
  </si>
  <si>
    <t>Capital expenditures</t>
  </si>
  <si>
    <t>Financimi i brendshëm</t>
  </si>
  <si>
    <t>Domestically financing from which:</t>
  </si>
  <si>
    <t>Arsim i lartë nga të ardhurat e veta</t>
  </si>
  <si>
    <t>High educaiton from its own revenues</t>
  </si>
  <si>
    <t>Financimi i huaj</t>
  </si>
  <si>
    <t>Foreign financing</t>
  </si>
  <si>
    <t xml:space="preserve">    Nga te cilat: energjia</t>
  </si>
  <si>
    <t>Shpronësime</t>
  </si>
  <si>
    <t>Transferta kapitale për OST</t>
  </si>
  <si>
    <t>Detyrimet e prapambetura</t>
  </si>
  <si>
    <t>Unpaid bills</t>
  </si>
  <si>
    <t>Detyrimet e infrastrukturës</t>
  </si>
  <si>
    <t>Infrastructure</t>
  </si>
  <si>
    <t>Detyrimet tatimore</t>
  </si>
  <si>
    <t>Taxes</t>
  </si>
  <si>
    <t>Të tjera</t>
  </si>
  <si>
    <t>Others</t>
  </si>
  <si>
    <t>Other transfers</t>
  </si>
  <si>
    <t>Kosto Int. të ristruktur. të bankës</t>
  </si>
  <si>
    <t>Rindërtimi i Gërdecit TS</t>
  </si>
  <si>
    <t>Hua e dhene per sis. energj. e te tjera nga burimet e brendshme</t>
  </si>
  <si>
    <t>Hua e kthyer nga sektorin energjitik</t>
  </si>
  <si>
    <t>Transferime kapitale</t>
  </si>
  <si>
    <t>Fond shpronesimi</t>
  </si>
  <si>
    <t>Expropriation fund</t>
  </si>
  <si>
    <t xml:space="preserve"> DEFIÇITI</t>
  </si>
  <si>
    <t>OVERALL DEFICIT</t>
  </si>
  <si>
    <t>FINANCIMI DEFIÇITIT</t>
  </si>
  <si>
    <t>DEFICIT FINANCING</t>
  </si>
  <si>
    <t xml:space="preserve"> I brendshëm</t>
  </si>
  <si>
    <t>Të ardhura nga privatizimi</t>
  </si>
  <si>
    <t>Privatization receipts</t>
  </si>
  <si>
    <t>Pagesa e prapambetur e TVSH së rimbursueshme_Kurum</t>
  </si>
  <si>
    <t>Hua-marrje e brendshme (neto)</t>
  </si>
  <si>
    <t>Domestic Borrowing</t>
  </si>
  <si>
    <t>Others, from which:</t>
  </si>
  <si>
    <t>Ndryshimi i gjendjes së likuiditetit në TSA</t>
  </si>
  <si>
    <t>Change of liquidity stock in TSA</t>
  </si>
  <si>
    <t>I huaj</t>
  </si>
  <si>
    <t>Hua afatgjatë (e marrë)</t>
  </si>
  <si>
    <t>Long-term Loan(Drawings)</t>
  </si>
  <si>
    <t>Per projekte</t>
  </si>
  <si>
    <t>from projects</t>
  </si>
  <si>
    <t>Eurobond</t>
  </si>
  <si>
    <t>from Eurobond</t>
  </si>
  <si>
    <t xml:space="preserve">Ndryshimi i gjendjes së arkës </t>
  </si>
  <si>
    <t xml:space="preserve">Chang. of stat. Account </t>
  </si>
  <si>
    <t>Ripagesat</t>
  </si>
  <si>
    <t>Repayments</t>
  </si>
  <si>
    <t>for Eurobond</t>
  </si>
  <si>
    <t>Mbështetje buxhetore (hua nga FMN, BB)</t>
  </si>
  <si>
    <t>Budgetary support (loans from IMF, WB)</t>
  </si>
  <si>
    <t>MEMO:</t>
  </si>
  <si>
    <t>Balanca e përgjithshme (deficiti përgjithshëm)</t>
  </si>
  <si>
    <t>Overall balance</t>
  </si>
  <si>
    <t>Balanca korente</t>
  </si>
  <si>
    <t>Current balance</t>
  </si>
  <si>
    <t>Balanca primare</t>
  </si>
  <si>
    <t>Primary balance</t>
  </si>
  <si>
    <t>Gjendja e likuiditetit në TSA (stok)</t>
  </si>
  <si>
    <t>Liquidity stock in TSA (stock)</t>
  </si>
  <si>
    <t>Borxhi publik NETO nga gjendja e likuiditetit në TSA (stok)</t>
  </si>
  <si>
    <t>Public debt NET of liquidity stock in TSA (stock)</t>
  </si>
  <si>
    <t>Borxhi publik (stok)</t>
  </si>
  <si>
    <t>Public Debt (stock)</t>
  </si>
  <si>
    <t>Borxhi publik nga buxheti (stok)</t>
  </si>
  <si>
    <t>Public Debt from the budget (stock)</t>
  </si>
  <si>
    <t>I brendshëm (stok)</t>
  </si>
  <si>
    <t>Domestic (stock)</t>
  </si>
  <si>
    <t>I huaj (stok)</t>
  </si>
  <si>
    <t>Foreign (stock), from which:</t>
  </si>
  <si>
    <t>Borxhi publik jashtë buxhetit (stok)</t>
  </si>
  <si>
    <t>Extra-budgetary public debt (stock)</t>
  </si>
  <si>
    <t>Pushteti vendor (stok)</t>
  </si>
  <si>
    <t>Local governent (stock)</t>
  </si>
  <si>
    <t>Borxhi publik i garantuar (stok)</t>
  </si>
  <si>
    <t>Garantied public debt (stock)</t>
  </si>
  <si>
    <t>Stoku i detyrimeve të papaguara (stok)</t>
  </si>
  <si>
    <t>Unpaid arrears (stock)</t>
  </si>
  <si>
    <t>PBB nominal</t>
  </si>
  <si>
    <t>Nominal GDP</t>
  </si>
  <si>
    <t>CONSOLIDATED FISCAL INDICATORS</t>
  </si>
  <si>
    <t>in % of GDP</t>
  </si>
  <si>
    <t>in million Lek</t>
  </si>
  <si>
    <t>Loc. Gov. from its own tax revenues</t>
  </si>
  <si>
    <t>Loc. Gov. from its own non-tax revenues</t>
  </si>
  <si>
    <t>Loc. Gov. Foreign financing and carry-overs</t>
  </si>
  <si>
    <t>From which: energy</t>
  </si>
  <si>
    <t>Expropriation</t>
  </si>
  <si>
    <t>Capital transfers to OST</t>
  </si>
  <si>
    <t>Costs for banks restructuring</t>
  </si>
  <si>
    <t>Reabilitation of Gerdec</t>
  </si>
  <si>
    <t>Lending to electricity sector</t>
  </si>
  <si>
    <t>Lending paid back by electricity sector</t>
  </si>
  <si>
    <t>Capital transfers</t>
  </si>
  <si>
    <t>Arrears payment for VAT refund to Kurum</t>
  </si>
  <si>
    <t xml:space="preserve">në % të PBB </t>
  </si>
  <si>
    <t>Të ardhura nga institucionet buxhetore</t>
  </si>
  <si>
    <t>Fondi Rezerve, Kontigjenca</t>
  </si>
  <si>
    <t>Shpenzime per Paketen Sociale anti-COVID19</t>
  </si>
  <si>
    <t>FondI i Rindertimit</t>
  </si>
  <si>
    <t>Nga qeverisja vendore</t>
  </si>
  <si>
    <t>Nga qeverisja qendrore</t>
  </si>
  <si>
    <t>Bonusi i lindjeve</t>
  </si>
  <si>
    <t>Birth bonus</t>
  </si>
  <si>
    <t>Reconstruction fund:</t>
  </si>
  <si>
    <t>Financed from Central Government</t>
  </si>
  <si>
    <t>Financed from Local Government</t>
  </si>
  <si>
    <t>Reserve fund/contigency</t>
  </si>
  <si>
    <t>Anti-Covid 19 social package expenditure</t>
  </si>
  <si>
    <t xml:space="preserve">Hua e dhene per energjine </t>
  </si>
  <si>
    <t>Mbeshtetje buxhetore per sektorin energjitik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</si>
</sst>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_);\(0\)"/>
    <numFmt numFmtId="165" formatCode="0.0_);\(0.0\)"/>
    <numFmt numFmtId="166" formatCode="_(* #,##0.00_);_(* \(#,##0.00\);_(* \-??_);_(@_)"/>
    <numFmt numFmtId="167" formatCode="#,##0.0"/>
    <numFmt numFmtId="168" formatCode="0.0"/>
    <numFmt numFmtId="169" formatCode="0.0000000"/>
    <numFmt numFmtId="170" formatCode="#,##0.0000000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u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Narrow"/>
      <family val="2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Arial Narrow"/>
      <family val="2"/>
    </font>
    <font>
      <i/>
      <sz val="10"/>
      <name val="Arial Narrow"/>
      <family val="2"/>
    </font>
    <font>
      <sz val="10"/>
      <color theme="0"/>
      <name val="Arial Narrow"/>
      <family val="2"/>
    </font>
    <font>
      <b/>
      <i/>
      <sz val="8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31"/>
      </right>
      <top style="medium">
        <color indexed="8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medium">
        <color indexed="8"/>
      </top>
      <bottom style="thin">
        <color indexed="31"/>
      </bottom>
      <diagonal/>
    </border>
    <border>
      <left style="thin">
        <color indexed="31"/>
      </left>
      <right/>
      <top style="medium">
        <color indexed="8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/>
      <diagonal/>
    </border>
    <border>
      <left/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/>
      <top/>
      <bottom style="thin">
        <color indexed="31"/>
      </bottom>
      <diagonal/>
    </border>
    <border>
      <left/>
      <right style="thin">
        <color theme="0" tint="-0.14993743705557422"/>
      </right>
      <top style="thin">
        <color indexed="3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31"/>
      </top>
      <bottom/>
      <diagonal/>
    </border>
    <border>
      <left style="thin">
        <color theme="0" tint="-0.14993743705557422"/>
      </left>
      <right/>
      <top style="thin">
        <color indexed="31"/>
      </top>
      <bottom/>
      <diagonal/>
    </border>
    <border>
      <left/>
      <right style="thin">
        <color indexed="31"/>
      </right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/>
      <bottom style="medium">
        <color indexed="8"/>
      </bottom>
      <diagonal/>
    </border>
    <border>
      <left style="thin">
        <color indexed="31"/>
      </left>
      <right/>
      <top/>
      <bottom style="medium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31"/>
      </top>
      <bottom/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166" fontId="1" fillId="0" borderId="0" applyFill="0" applyBorder="0" applyAlignment="0" applyProtection="0"/>
  </cellStyleXfs>
  <cellXfs count="216">
    <xf numFmtId="0" fontId="0" fillId="0" borderId="0" xfId="0"/>
    <xf numFmtId="0" fontId="2" fillId="0" borderId="0" xfId="0" applyFont="1" applyBorder="1"/>
    <xf numFmtId="165" fontId="3" fillId="0" borderId="8" xfId="0" applyNumberFormat="1" applyFont="1" applyBorder="1" applyAlignment="1" applyProtection="1">
      <alignment horizontal="left" indent="2"/>
    </xf>
    <xf numFmtId="3" fontId="4" fillId="0" borderId="13" xfId="0" applyNumberFormat="1" applyFont="1" applyBorder="1" applyProtection="1"/>
    <xf numFmtId="165" fontId="5" fillId="0" borderId="14" xfId="0" applyNumberFormat="1" applyFont="1" applyFill="1" applyBorder="1" applyAlignment="1" applyProtection="1">
      <alignment horizontal="right" indent="1"/>
    </xf>
    <xf numFmtId="3" fontId="4" fillId="0" borderId="6" xfId="0" applyNumberFormat="1" applyFont="1" applyBorder="1" applyProtection="1"/>
    <xf numFmtId="165" fontId="5" fillId="0" borderId="7" xfId="0" applyNumberFormat="1" applyFont="1" applyFill="1" applyBorder="1" applyAlignment="1" applyProtection="1">
      <alignment horizontal="right" indent="1"/>
    </xf>
    <xf numFmtId="167" fontId="4" fillId="0" borderId="13" xfId="0" applyNumberFormat="1" applyFont="1" applyBorder="1" applyProtection="1"/>
    <xf numFmtId="165" fontId="4" fillId="0" borderId="5" xfId="0" applyNumberFormat="1" applyFont="1" applyBorder="1" applyAlignment="1" applyProtection="1">
      <alignment horizontal="left"/>
    </xf>
    <xf numFmtId="165" fontId="5" fillId="0" borderId="12" xfId="0" applyNumberFormat="1" applyFont="1" applyFill="1" applyBorder="1" applyAlignment="1" applyProtection="1">
      <alignment horizontal="left" indent="1"/>
    </xf>
    <xf numFmtId="165" fontId="5" fillId="0" borderId="5" xfId="0" applyNumberFormat="1" applyFont="1" applyFill="1" applyBorder="1" applyAlignment="1" applyProtection="1">
      <alignment horizontal="left" indent="1"/>
    </xf>
    <xf numFmtId="0" fontId="2" fillId="0" borderId="0" xfId="0" applyFont="1"/>
    <xf numFmtId="0" fontId="4" fillId="0" borderId="0" xfId="0" applyFont="1" applyBorder="1"/>
    <xf numFmtId="0" fontId="4" fillId="0" borderId="0" xfId="0" applyFont="1" applyFill="1" applyBorder="1"/>
    <xf numFmtId="164" fontId="4" fillId="0" borderId="0" xfId="0" applyNumberFormat="1" applyFont="1" applyProtection="1"/>
    <xf numFmtId="164" fontId="2" fillId="0" borderId="0" xfId="0" applyNumberFormat="1" applyFont="1" applyProtection="1"/>
    <xf numFmtId="165" fontId="2" fillId="0" borderId="0" xfId="0" applyNumberFormat="1" applyFont="1" applyProtection="1"/>
    <xf numFmtId="165" fontId="2" fillId="0" borderId="0" xfId="0" applyNumberFormat="1" applyFont="1" applyFill="1" applyProtection="1"/>
    <xf numFmtId="164" fontId="4" fillId="0" borderId="0" xfId="0" applyNumberFormat="1" applyFont="1" applyAlignment="1" applyProtection="1">
      <alignment horizontal="right"/>
    </xf>
    <xf numFmtId="0" fontId="3" fillId="0" borderId="0" xfId="0" applyFont="1" applyBorder="1" applyProtection="1"/>
    <xf numFmtId="164" fontId="3" fillId="0" borderId="0" xfId="0" applyNumberFormat="1" applyFont="1" applyBorder="1" applyProtection="1"/>
    <xf numFmtId="0" fontId="2" fillId="0" borderId="0" xfId="0" applyFont="1" applyFill="1" applyBorder="1"/>
    <xf numFmtId="0" fontId="3" fillId="0" borderId="0" xfId="0" applyFont="1" applyBorder="1" applyAlignment="1" applyProtection="1">
      <alignment horizontal="right"/>
    </xf>
    <xf numFmtId="164" fontId="4" fillId="0" borderId="2" xfId="0" applyNumberFormat="1" applyFont="1" applyBorder="1" applyAlignment="1" applyProtection="1">
      <alignment horizontal="center"/>
    </xf>
    <xf numFmtId="167" fontId="4" fillId="0" borderId="3" xfId="1" applyNumberFormat="1" applyFont="1" applyFill="1" applyBorder="1" applyAlignment="1" applyProtection="1">
      <alignment horizontal="right"/>
    </xf>
    <xf numFmtId="164" fontId="4" fillId="0" borderId="4" xfId="0" applyNumberFormat="1" applyFont="1" applyBorder="1" applyAlignment="1" applyProtection="1">
      <alignment horizontal="center"/>
    </xf>
    <xf numFmtId="164" fontId="4" fillId="0" borderId="5" xfId="0" applyNumberFormat="1" applyFont="1" applyBorder="1" applyProtection="1"/>
    <xf numFmtId="167" fontId="4" fillId="0" borderId="6" xfId="0" applyNumberFormat="1" applyFont="1" applyBorder="1" applyAlignment="1" applyProtection="1">
      <alignment horizontal="right"/>
    </xf>
    <xf numFmtId="167" fontId="4" fillId="0" borderId="6" xfId="0" applyNumberFormat="1" applyFont="1" applyFill="1" applyBorder="1" applyAlignment="1" applyProtection="1">
      <alignment horizontal="right"/>
    </xf>
    <xf numFmtId="164" fontId="4" fillId="0" borderId="7" xfId="0" applyNumberFormat="1" applyFont="1" applyBorder="1" applyAlignment="1" applyProtection="1">
      <alignment horizontal="right"/>
    </xf>
    <xf numFmtId="164" fontId="3" fillId="0" borderId="5" xfId="0" applyNumberFormat="1" applyFont="1" applyBorder="1" applyAlignment="1" applyProtection="1">
      <alignment horizontal="left" indent="1"/>
    </xf>
    <xf numFmtId="164" fontId="3" fillId="0" borderId="7" xfId="0" applyNumberFormat="1" applyFont="1" applyBorder="1" applyAlignment="1" applyProtection="1">
      <alignment horizontal="right" indent="1"/>
    </xf>
    <xf numFmtId="167" fontId="4" fillId="0" borderId="6" xfId="1" applyNumberFormat="1" applyFont="1" applyFill="1" applyBorder="1" applyAlignment="1" applyProtection="1">
      <alignment horizontal="right"/>
    </xf>
    <xf numFmtId="164" fontId="5" fillId="0" borderId="5" xfId="0" applyNumberFormat="1" applyFont="1" applyBorder="1" applyAlignment="1" applyProtection="1">
      <alignment horizontal="left" indent="1"/>
    </xf>
    <xf numFmtId="164" fontId="5" fillId="0" borderId="7" xfId="0" applyNumberFormat="1" applyFont="1" applyBorder="1" applyAlignment="1" applyProtection="1">
      <alignment horizontal="right" indent="1"/>
    </xf>
    <xf numFmtId="164" fontId="3" fillId="0" borderId="5" xfId="0" applyNumberFormat="1" applyFont="1" applyBorder="1" applyAlignment="1" applyProtection="1">
      <alignment horizontal="left" indent="2"/>
    </xf>
    <xf numFmtId="167" fontId="2" fillId="0" borderId="6" xfId="0" applyNumberFormat="1" applyFont="1" applyBorder="1" applyProtection="1"/>
    <xf numFmtId="164" fontId="3" fillId="0" borderId="7" xfId="0" applyNumberFormat="1" applyFont="1" applyBorder="1" applyAlignment="1" applyProtection="1">
      <alignment horizontal="right" indent="2"/>
    </xf>
    <xf numFmtId="167" fontId="4" fillId="0" borderId="6" xfId="0" applyNumberFormat="1" applyFont="1" applyBorder="1" applyProtection="1"/>
    <xf numFmtId="0" fontId="2" fillId="0" borderId="0" xfId="0" applyFont="1" applyAlignment="1">
      <alignment horizontal="left" indent="2"/>
    </xf>
    <xf numFmtId="164" fontId="4" fillId="0" borderId="5" xfId="0" applyNumberFormat="1" applyFont="1" applyBorder="1" applyAlignment="1" applyProtection="1"/>
    <xf numFmtId="167" fontId="4" fillId="0" borderId="6" xfId="0" applyNumberFormat="1" applyFont="1" applyBorder="1" applyAlignment="1" applyProtection="1"/>
    <xf numFmtId="164" fontId="4" fillId="0" borderId="5" xfId="0" applyNumberFormat="1" applyFont="1" applyBorder="1" applyAlignment="1" applyProtection="1">
      <alignment horizontal="center"/>
    </xf>
    <xf numFmtId="164" fontId="4" fillId="0" borderId="7" xfId="0" applyNumberFormat="1" applyFont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right" indent="2"/>
    </xf>
    <xf numFmtId="164" fontId="3" fillId="0" borderId="5" xfId="0" applyNumberFormat="1" applyFont="1" applyFill="1" applyBorder="1" applyAlignment="1" applyProtection="1">
      <alignment horizontal="left" indent="2"/>
    </xf>
    <xf numFmtId="165" fontId="3" fillId="0" borderId="5" xfId="0" applyNumberFormat="1" applyFont="1" applyBorder="1" applyAlignment="1" applyProtection="1">
      <alignment horizontal="left" indent="2"/>
    </xf>
    <xf numFmtId="165" fontId="3" fillId="0" borderId="7" xfId="0" applyNumberFormat="1" applyFont="1" applyBorder="1" applyAlignment="1" applyProtection="1">
      <alignment horizontal="right" indent="2"/>
    </xf>
    <xf numFmtId="0" fontId="4" fillId="0" borderId="0" xfId="0" applyFont="1"/>
    <xf numFmtId="165" fontId="3" fillId="0" borderId="5" xfId="0" applyNumberFormat="1" applyFont="1" applyFill="1" applyBorder="1" applyAlignment="1" applyProtection="1">
      <alignment horizontal="left" indent="2"/>
    </xf>
    <xf numFmtId="165" fontId="3" fillId="0" borderId="5" xfId="0" applyNumberFormat="1" applyFont="1" applyBorder="1" applyAlignment="1" applyProtection="1">
      <alignment horizontal="left" indent="3"/>
    </xf>
    <xf numFmtId="165" fontId="3" fillId="0" borderId="7" xfId="0" applyNumberFormat="1" applyFont="1" applyBorder="1" applyAlignment="1" applyProtection="1">
      <alignment horizontal="right" indent="3"/>
    </xf>
    <xf numFmtId="165" fontId="3" fillId="0" borderId="9" xfId="0" applyNumberFormat="1" applyFont="1" applyBorder="1" applyAlignment="1" applyProtection="1">
      <alignment horizontal="left" indent="2"/>
    </xf>
    <xf numFmtId="167" fontId="2" fillId="0" borderId="10" xfId="0" applyNumberFormat="1" applyFont="1" applyBorder="1" applyProtection="1"/>
    <xf numFmtId="165" fontId="3" fillId="0" borderId="11" xfId="0" applyNumberFormat="1" applyFont="1" applyBorder="1" applyAlignment="1" applyProtection="1">
      <alignment horizontal="right" indent="2"/>
    </xf>
    <xf numFmtId="165" fontId="3" fillId="0" borderId="9" xfId="0" applyNumberFormat="1" applyFont="1" applyBorder="1" applyAlignment="1" applyProtection="1">
      <alignment horizontal="left" indent="3"/>
    </xf>
    <xf numFmtId="164" fontId="6" fillId="0" borderId="0" xfId="0" applyNumberFormat="1" applyFont="1" applyBorder="1" applyProtection="1"/>
    <xf numFmtId="167" fontId="2" fillId="0" borderId="0" xfId="0" applyNumberFormat="1" applyFont="1" applyBorder="1"/>
    <xf numFmtId="164" fontId="6" fillId="0" borderId="0" xfId="0" applyNumberFormat="1" applyFont="1" applyBorder="1" applyAlignment="1" applyProtection="1">
      <alignment horizontal="right"/>
    </xf>
    <xf numFmtId="165" fontId="3" fillId="0" borderId="7" xfId="0" applyNumberFormat="1" applyFont="1" applyFill="1" applyBorder="1" applyAlignment="1" applyProtection="1">
      <alignment horizontal="right" indent="2"/>
    </xf>
    <xf numFmtId="165" fontId="3" fillId="0" borderId="5" xfId="0" applyNumberFormat="1" applyFont="1" applyFill="1" applyBorder="1" applyAlignment="1" applyProtection="1">
      <alignment horizontal="left" indent="3"/>
    </xf>
    <xf numFmtId="165" fontId="3" fillId="0" borderId="7" xfId="0" applyNumberFormat="1" applyFont="1" applyFill="1" applyBorder="1" applyAlignment="1" applyProtection="1">
      <alignment horizontal="right" indent="3"/>
    </xf>
    <xf numFmtId="165" fontId="3" fillId="0" borderId="15" xfId="0" applyNumberFormat="1" applyFont="1" applyFill="1" applyBorder="1" applyAlignment="1" applyProtection="1">
      <alignment horizontal="left" indent="2"/>
    </xf>
    <xf numFmtId="167" fontId="2" fillId="0" borderId="21" xfId="0" applyNumberFormat="1" applyFont="1" applyBorder="1" applyProtection="1"/>
    <xf numFmtId="165" fontId="3" fillId="0" borderId="17" xfId="0" applyNumberFormat="1" applyFont="1" applyFill="1" applyBorder="1" applyAlignment="1" applyProtection="1">
      <alignment horizontal="right" indent="2"/>
    </xf>
    <xf numFmtId="165" fontId="3" fillId="0" borderId="0" xfId="0" applyNumberFormat="1" applyFont="1" applyFill="1" applyBorder="1" applyAlignment="1" applyProtection="1">
      <alignment horizontal="left" indent="2"/>
    </xf>
    <xf numFmtId="167" fontId="2" fillId="0" borderId="0" xfId="0" applyNumberFormat="1" applyFont="1" applyBorder="1" applyProtection="1"/>
    <xf numFmtId="165" fontId="3" fillId="0" borderId="0" xfId="0" applyNumberFormat="1" applyFont="1" applyFill="1" applyBorder="1" applyAlignment="1" applyProtection="1">
      <alignment horizontal="right" indent="2"/>
    </xf>
    <xf numFmtId="165" fontId="4" fillId="0" borderId="18" xfId="0" applyNumberFormat="1" applyFont="1" applyFill="1" applyBorder="1" applyAlignment="1" applyProtection="1">
      <alignment horizontal="left" indent="2"/>
    </xf>
    <xf numFmtId="167" fontId="4" fillId="0" borderId="19" xfId="0" applyNumberFormat="1" applyFont="1" applyBorder="1" applyProtection="1"/>
    <xf numFmtId="165" fontId="4" fillId="0" borderId="20" xfId="0" applyNumberFormat="1" applyFont="1" applyFill="1" applyBorder="1" applyAlignment="1" applyProtection="1">
      <alignment horizontal="right" indent="2"/>
    </xf>
    <xf numFmtId="165" fontId="4" fillId="0" borderId="0" xfId="0" applyNumberFormat="1" applyFont="1" applyFill="1" applyBorder="1" applyAlignment="1" applyProtection="1">
      <alignment horizontal="left" indent="2"/>
    </xf>
    <xf numFmtId="0" fontId="2" fillId="0" borderId="0" xfId="0" applyFont="1" applyFill="1"/>
    <xf numFmtId="3" fontId="2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wrapText="1"/>
    </xf>
    <xf numFmtId="1" fontId="2" fillId="0" borderId="0" xfId="0" applyNumberFormat="1" applyFont="1" applyBorder="1"/>
    <xf numFmtId="1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3" xfId="1" applyNumberFormat="1" applyFont="1" applyFill="1" applyBorder="1" applyAlignment="1" applyProtection="1">
      <alignment horizontal="right"/>
    </xf>
    <xf numFmtId="3" fontId="4" fillId="0" borderId="6" xfId="0" applyNumberFormat="1" applyFont="1" applyBorder="1" applyAlignment="1" applyProtection="1">
      <alignment horizontal="right"/>
    </xf>
    <xf numFmtId="3" fontId="4" fillId="0" borderId="6" xfId="0" applyNumberFormat="1" applyFont="1" applyFill="1" applyBorder="1" applyAlignment="1" applyProtection="1">
      <alignment horizontal="right"/>
    </xf>
    <xf numFmtId="3" fontId="4" fillId="0" borderId="6" xfId="1" applyNumberFormat="1" applyFont="1" applyFill="1" applyBorder="1" applyAlignment="1" applyProtection="1">
      <alignment horizontal="right"/>
    </xf>
    <xf numFmtId="3" fontId="2" fillId="0" borderId="6" xfId="0" applyNumberFormat="1" applyFont="1" applyBorder="1" applyProtection="1"/>
    <xf numFmtId="3" fontId="4" fillId="0" borderId="6" xfId="0" applyNumberFormat="1" applyFont="1" applyBorder="1" applyAlignment="1" applyProtection="1"/>
    <xf numFmtId="3" fontId="2" fillId="0" borderId="10" xfId="0" applyNumberFormat="1" applyFont="1" applyBorder="1" applyProtection="1"/>
    <xf numFmtId="0" fontId="2" fillId="0" borderId="16" xfId="0" applyFont="1" applyBorder="1"/>
    <xf numFmtId="3" fontId="2" fillId="0" borderId="16" xfId="0" applyNumberFormat="1" applyFont="1" applyBorder="1" applyProtection="1"/>
    <xf numFmtId="3" fontId="2" fillId="0" borderId="0" xfId="0" applyNumberFormat="1" applyFont="1" applyBorder="1" applyProtection="1"/>
    <xf numFmtId="3" fontId="4" fillId="0" borderId="19" xfId="0" applyNumberFormat="1" applyFont="1" applyBorder="1"/>
    <xf numFmtId="3" fontId="4" fillId="0" borderId="19" xfId="0" applyNumberFormat="1" applyFont="1" applyBorder="1" applyProtection="1"/>
    <xf numFmtId="0" fontId="4" fillId="2" borderId="0" xfId="0" applyFont="1" applyFill="1"/>
    <xf numFmtId="3" fontId="2" fillId="2" borderId="0" xfId="0" applyNumberFormat="1" applyFont="1" applyFill="1" applyBorder="1"/>
    <xf numFmtId="0" fontId="2" fillId="2" borderId="0" xfId="0" applyFont="1" applyFill="1" applyBorder="1"/>
    <xf numFmtId="164" fontId="4" fillId="2" borderId="5" xfId="0" applyNumberFormat="1" applyFont="1" applyFill="1" applyBorder="1" applyAlignment="1" applyProtection="1">
      <alignment horizontal="center"/>
    </xf>
    <xf numFmtId="165" fontId="4" fillId="2" borderId="5" xfId="0" applyNumberFormat="1" applyFont="1" applyFill="1" applyBorder="1" applyAlignment="1" applyProtection="1">
      <alignment horizontal="left"/>
    </xf>
    <xf numFmtId="165" fontId="3" fillId="2" borderId="5" xfId="0" applyNumberFormat="1" applyFont="1" applyFill="1" applyBorder="1" applyAlignment="1" applyProtection="1">
      <alignment horizontal="left" indent="2"/>
    </xf>
    <xf numFmtId="165" fontId="3" fillId="2" borderId="9" xfId="0" applyNumberFormat="1" applyFont="1" applyFill="1" applyBorder="1" applyAlignment="1" applyProtection="1">
      <alignment horizontal="left" indent="2"/>
    </xf>
    <xf numFmtId="164" fontId="6" fillId="2" borderId="0" xfId="0" applyNumberFormat="1" applyFont="1" applyFill="1" applyBorder="1" applyProtection="1"/>
    <xf numFmtId="165" fontId="5" fillId="2" borderId="12" xfId="0" applyNumberFormat="1" applyFont="1" applyFill="1" applyBorder="1" applyAlignment="1" applyProtection="1">
      <alignment horizontal="left" indent="1"/>
    </xf>
    <xf numFmtId="3" fontId="4" fillId="0" borderId="3" xfId="1" applyNumberFormat="1" applyFont="1" applyFill="1" applyBorder="1" applyAlignment="1" applyProtection="1">
      <alignment horizontal="right" vertical="center"/>
    </xf>
    <xf numFmtId="3" fontId="4" fillId="2" borderId="3" xfId="1" applyNumberFormat="1" applyFont="1" applyFill="1" applyBorder="1" applyAlignment="1" applyProtection="1">
      <alignment horizontal="right" vertical="center"/>
    </xf>
    <xf numFmtId="3" fontId="4" fillId="0" borderId="6" xfId="0" applyNumberFormat="1" applyFont="1" applyBorder="1" applyAlignment="1" applyProtection="1">
      <alignment horizontal="right" vertical="center"/>
    </xf>
    <xf numFmtId="3" fontId="4" fillId="0" borderId="6" xfId="0" applyNumberFormat="1" applyFont="1" applyFill="1" applyBorder="1" applyAlignment="1" applyProtection="1">
      <alignment horizontal="right" vertical="center"/>
    </xf>
    <xf numFmtId="3" fontId="4" fillId="2" borderId="6" xfId="0" applyNumberFormat="1" applyFont="1" applyFill="1" applyBorder="1" applyAlignment="1" applyProtection="1">
      <alignment horizontal="right" vertical="center"/>
    </xf>
    <xf numFmtId="3" fontId="2" fillId="0" borderId="6" xfId="0" applyNumberFormat="1" applyFont="1" applyFill="1" applyBorder="1" applyAlignment="1" applyProtection="1">
      <alignment horizontal="right" vertical="center"/>
    </xf>
    <xf numFmtId="3" fontId="2" fillId="0" borderId="6" xfId="0" applyNumberFormat="1" applyFont="1" applyBorder="1" applyAlignment="1" applyProtection="1">
      <alignment horizontal="right" vertical="center"/>
    </xf>
    <xf numFmtId="3" fontId="2" fillId="2" borderId="6" xfId="0" applyNumberFormat="1" applyFont="1" applyFill="1" applyBorder="1" applyAlignment="1" applyProtection="1">
      <alignment horizontal="right" vertical="center"/>
    </xf>
    <xf numFmtId="3" fontId="4" fillId="0" borderId="6" xfId="1" applyNumberFormat="1" applyFont="1" applyFill="1" applyBorder="1" applyAlignment="1" applyProtection="1">
      <alignment horizontal="right" vertical="center"/>
    </xf>
    <xf numFmtId="3" fontId="4" fillId="2" borderId="6" xfId="1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2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4" fillId="0" borderId="13" xfId="0" applyNumberFormat="1" applyFont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horizontal="right" vertical="center"/>
    </xf>
    <xf numFmtId="3" fontId="2" fillId="0" borderId="5" xfId="0" applyNumberFormat="1" applyFont="1" applyBorder="1" applyAlignment="1" applyProtection="1">
      <alignment horizontal="right" vertical="center"/>
    </xf>
    <xf numFmtId="3" fontId="2" fillId="0" borderId="16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2" borderId="0" xfId="0" applyNumberFormat="1" applyFont="1" applyFill="1" applyBorder="1" applyAlignment="1" applyProtection="1">
      <alignment horizontal="right" vertical="center"/>
    </xf>
    <xf numFmtId="3" fontId="4" fillId="0" borderId="19" xfId="0" applyNumberFormat="1" applyFont="1" applyBorder="1" applyAlignment="1" applyProtection="1">
      <alignment horizontal="right" vertical="center"/>
    </xf>
    <xf numFmtId="3" fontId="4" fillId="0" borderId="19" xfId="0" applyNumberFormat="1" applyFont="1" applyFill="1" applyBorder="1" applyAlignment="1" applyProtection="1">
      <alignment horizontal="right" vertical="center"/>
    </xf>
    <xf numFmtId="3" fontId="4" fillId="2" borderId="18" xfId="0" applyNumberFormat="1" applyFont="1" applyFill="1" applyBorder="1" applyAlignment="1" applyProtection="1">
      <alignment horizontal="right" vertical="center"/>
    </xf>
    <xf numFmtId="167" fontId="4" fillId="0" borderId="3" xfId="1" applyNumberFormat="1" applyFont="1" applyFill="1" applyBorder="1" applyAlignment="1" applyProtection="1">
      <alignment horizontal="right" vertical="center"/>
    </xf>
    <xf numFmtId="167" fontId="4" fillId="0" borderId="6" xfId="0" applyNumberFormat="1" applyFont="1" applyBorder="1" applyAlignment="1" applyProtection="1">
      <alignment horizontal="right" vertical="center"/>
    </xf>
    <xf numFmtId="167" fontId="2" fillId="0" borderId="6" xfId="0" applyNumberFormat="1" applyFont="1" applyBorder="1" applyAlignment="1" applyProtection="1">
      <alignment horizontal="right" vertical="center"/>
    </xf>
    <xf numFmtId="167" fontId="4" fillId="0" borderId="6" xfId="1" applyNumberFormat="1" applyFont="1" applyFill="1" applyBorder="1" applyAlignment="1" applyProtection="1">
      <alignment horizontal="right" vertical="center"/>
    </xf>
    <xf numFmtId="167" fontId="4" fillId="0" borderId="6" xfId="0" applyNumberFormat="1" applyFont="1" applyFill="1" applyBorder="1" applyAlignment="1" applyProtection="1">
      <alignment horizontal="right" vertical="center"/>
    </xf>
    <xf numFmtId="167" fontId="2" fillId="0" borderId="10" xfId="0" applyNumberFormat="1" applyFont="1" applyBorder="1" applyAlignment="1" applyProtection="1">
      <alignment horizontal="right" vertical="center"/>
    </xf>
    <xf numFmtId="167" fontId="2" fillId="0" borderId="0" xfId="0" applyNumberFormat="1" applyFont="1" applyBorder="1" applyAlignment="1">
      <alignment horizontal="right" vertical="center"/>
    </xf>
    <xf numFmtId="167" fontId="4" fillId="0" borderId="13" xfId="0" applyNumberFormat="1" applyFont="1" applyBorder="1" applyAlignment="1" applyProtection="1">
      <alignment horizontal="right" vertical="center"/>
    </xf>
    <xf numFmtId="167" fontId="2" fillId="0" borderId="21" xfId="0" applyNumberFormat="1" applyFont="1" applyBorder="1" applyAlignment="1" applyProtection="1">
      <alignment horizontal="right" vertical="center"/>
    </xf>
    <xf numFmtId="167" fontId="2" fillId="0" borderId="0" xfId="0" applyNumberFormat="1" applyFont="1" applyBorder="1" applyAlignment="1" applyProtection="1">
      <alignment horizontal="right" vertical="center"/>
    </xf>
    <xf numFmtId="167" fontId="4" fillId="0" borderId="19" xfId="0" applyNumberFormat="1" applyFont="1" applyBorder="1" applyAlignment="1" applyProtection="1">
      <alignment horizontal="right" vertical="center"/>
    </xf>
    <xf numFmtId="170" fontId="2" fillId="0" borderId="0" xfId="0" applyNumberFormat="1" applyFont="1" applyFill="1"/>
    <xf numFmtId="167" fontId="2" fillId="2" borderId="6" xfId="0" applyNumberFormat="1" applyFont="1" applyFill="1" applyBorder="1" applyAlignment="1" applyProtection="1">
      <alignment horizontal="right" vertical="center"/>
    </xf>
    <xf numFmtId="167" fontId="4" fillId="2" borderId="6" xfId="0" applyNumberFormat="1" applyFont="1" applyFill="1" applyBorder="1" applyAlignment="1" applyProtection="1">
      <alignment horizontal="right" vertical="center"/>
    </xf>
    <xf numFmtId="167" fontId="7" fillId="2" borderId="6" xfId="0" applyNumberFormat="1" applyFont="1" applyFill="1" applyBorder="1" applyAlignment="1" applyProtection="1">
      <alignment horizontal="right" vertical="center"/>
    </xf>
    <xf numFmtId="3" fontId="2" fillId="2" borderId="5" xfId="0" applyNumberFormat="1" applyFont="1" applyFill="1" applyBorder="1" applyAlignment="1" applyProtection="1">
      <alignment horizontal="right" vertical="center"/>
    </xf>
    <xf numFmtId="3" fontId="4" fillId="2" borderId="13" xfId="0" applyNumberFormat="1" applyFont="1" applyFill="1" applyBorder="1" applyAlignment="1" applyProtection="1">
      <alignment horizontal="right" vertical="center"/>
    </xf>
    <xf numFmtId="3" fontId="8" fillId="2" borderId="6" xfId="0" applyNumberFormat="1" applyFont="1" applyFill="1" applyBorder="1" applyAlignment="1" applyProtection="1">
      <alignment horizontal="right" vertical="center"/>
    </xf>
    <xf numFmtId="167" fontId="2" fillId="2" borderId="0" xfId="0" applyNumberFormat="1" applyFont="1" applyFill="1" applyBorder="1" applyAlignment="1">
      <alignment horizontal="right" vertical="center"/>
    </xf>
    <xf numFmtId="167" fontId="2" fillId="2" borderId="10" xfId="0" applyNumberFormat="1" applyFont="1" applyFill="1" applyBorder="1" applyAlignment="1" applyProtection="1">
      <alignment horizontal="right" vertical="center"/>
    </xf>
    <xf numFmtId="167" fontId="9" fillId="0" borderId="6" xfId="0" applyNumberFormat="1" applyFont="1" applyBorder="1" applyAlignment="1" applyProtection="1">
      <alignment horizontal="right" vertical="center"/>
    </xf>
    <xf numFmtId="167" fontId="10" fillId="0" borderId="6" xfId="0" applyNumberFormat="1" applyFont="1" applyBorder="1" applyAlignment="1" applyProtection="1">
      <alignment horizontal="right" vertical="center"/>
    </xf>
    <xf numFmtId="167" fontId="2" fillId="0" borderId="10" xfId="0" applyNumberFormat="1" applyFont="1" applyFill="1" applyBorder="1" applyAlignment="1" applyProtection="1">
      <alignment horizontal="right" vertical="center"/>
    </xf>
    <xf numFmtId="167" fontId="2" fillId="0" borderId="0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 applyProtection="1">
      <alignment horizontal="left" indent="2"/>
    </xf>
    <xf numFmtId="165" fontId="3" fillId="2" borderId="5" xfId="0" applyNumberFormat="1" applyFont="1" applyFill="1" applyBorder="1" applyAlignment="1" applyProtection="1">
      <alignment horizontal="left" indent="3"/>
    </xf>
    <xf numFmtId="165" fontId="3" fillId="2" borderId="9" xfId="0" applyNumberFormat="1" applyFont="1" applyFill="1" applyBorder="1" applyAlignment="1" applyProtection="1">
      <alignment horizontal="left" indent="3"/>
    </xf>
    <xf numFmtId="165" fontId="3" fillId="2" borderId="15" xfId="0" applyNumberFormat="1" applyFont="1" applyFill="1" applyBorder="1" applyAlignment="1" applyProtection="1">
      <alignment horizontal="left" indent="2"/>
    </xf>
    <xf numFmtId="3" fontId="2" fillId="0" borderId="5" xfId="0" applyNumberFormat="1" applyFont="1" applyFill="1" applyBorder="1" applyAlignment="1" applyProtection="1">
      <alignment horizontal="right" vertical="center"/>
    </xf>
    <xf numFmtId="3" fontId="4" fillId="0" borderId="5" xfId="0" applyNumberFormat="1" applyFont="1" applyFill="1" applyBorder="1" applyAlignment="1" applyProtection="1">
      <alignment horizontal="right" vertical="center"/>
    </xf>
    <xf numFmtId="3" fontId="4" fillId="2" borderId="5" xfId="0" applyNumberFormat="1" applyFont="1" applyFill="1" applyBorder="1" applyAlignment="1" applyProtection="1">
      <alignment horizontal="right" vertical="center"/>
    </xf>
    <xf numFmtId="3" fontId="4" fillId="2" borderId="4" xfId="1" applyNumberFormat="1" applyFont="1" applyFill="1" applyBorder="1" applyAlignment="1" applyProtection="1">
      <alignment horizontal="right" vertical="center"/>
    </xf>
    <xf numFmtId="3" fontId="4" fillId="2" borderId="7" xfId="0" applyNumberFormat="1" applyFont="1" applyFill="1" applyBorder="1" applyAlignment="1" applyProtection="1">
      <alignment horizontal="right" vertical="center"/>
    </xf>
    <xf numFmtId="3" fontId="2" fillId="2" borderId="7" xfId="0" applyNumberFormat="1" applyFont="1" applyFill="1" applyBorder="1" applyAlignment="1" applyProtection="1">
      <alignment horizontal="right" vertical="center"/>
    </xf>
    <xf numFmtId="3" fontId="4" fillId="2" borderId="7" xfId="1" applyNumberFormat="1" applyFont="1" applyFill="1" applyBorder="1" applyAlignment="1" applyProtection="1">
      <alignment horizontal="right" vertical="center"/>
    </xf>
    <xf numFmtId="167" fontId="4" fillId="2" borderId="7" xfId="0" applyNumberFormat="1" applyFont="1" applyFill="1" applyBorder="1" applyAlignment="1" applyProtection="1">
      <alignment horizontal="right" vertical="center"/>
    </xf>
    <xf numFmtId="167" fontId="2" fillId="2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167" fontId="7" fillId="2" borderId="7" xfId="0" applyNumberFormat="1" applyFont="1" applyFill="1" applyBorder="1" applyAlignment="1" applyProtection="1">
      <alignment horizontal="right" vertical="center"/>
    </xf>
    <xf numFmtId="3" fontId="8" fillId="2" borderId="7" xfId="0" applyNumberFormat="1" applyFont="1" applyFill="1" applyBorder="1" applyAlignment="1" applyProtection="1">
      <alignment horizontal="right" vertical="center"/>
    </xf>
    <xf numFmtId="3" fontId="2" fillId="2" borderId="22" xfId="0" applyNumberFormat="1" applyFont="1" applyFill="1" applyBorder="1" applyAlignment="1" applyProtection="1">
      <alignment horizontal="right" vertical="center"/>
    </xf>
    <xf numFmtId="3" fontId="2" fillId="0" borderId="23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/>
    </xf>
    <xf numFmtId="3" fontId="11" fillId="0" borderId="0" xfId="0" applyNumberFormat="1" applyFont="1"/>
    <xf numFmtId="3" fontId="4" fillId="2" borderId="14" xfId="0" applyNumberFormat="1" applyFont="1" applyFill="1" applyBorder="1" applyAlignment="1" applyProtection="1">
      <alignment horizontal="right" vertical="center"/>
    </xf>
    <xf numFmtId="3" fontId="4" fillId="2" borderId="22" xfId="0" applyNumberFormat="1" applyFont="1" applyFill="1" applyBorder="1" applyAlignment="1" applyProtection="1">
      <alignment horizontal="right" vertical="center"/>
    </xf>
    <xf numFmtId="3" fontId="2" fillId="2" borderId="11" xfId="0" applyNumberFormat="1" applyFont="1" applyFill="1" applyBorder="1" applyAlignment="1" applyProtection="1">
      <alignment horizontal="right" vertical="center"/>
    </xf>
    <xf numFmtId="167" fontId="8" fillId="0" borderId="6" xfId="0" applyNumberFormat="1" applyFont="1" applyBorder="1" applyAlignment="1" applyProtection="1">
      <alignment horizontal="right" vertical="center"/>
    </xf>
    <xf numFmtId="164" fontId="5" fillId="2" borderId="7" xfId="0" applyNumberFormat="1" applyFont="1" applyFill="1" applyBorder="1" applyAlignment="1" applyProtection="1">
      <alignment horizontal="right" indent="1"/>
    </xf>
    <xf numFmtId="165" fontId="2" fillId="2" borderId="5" xfId="0" applyNumberFormat="1" applyFont="1" applyFill="1" applyBorder="1" applyAlignment="1" applyProtection="1">
      <alignment horizontal="left" indent="1"/>
    </xf>
    <xf numFmtId="164" fontId="5" fillId="2" borderId="5" xfId="0" applyNumberFormat="1" applyFont="1" applyFill="1" applyBorder="1" applyAlignment="1" applyProtection="1">
      <alignment horizontal="left" indent="1"/>
    </xf>
    <xf numFmtId="164" fontId="4" fillId="2" borderId="5" xfId="0" applyNumberFormat="1" applyFont="1" applyFill="1" applyBorder="1" applyProtection="1"/>
    <xf numFmtId="165" fontId="3" fillId="2" borderId="7" xfId="0" applyNumberFormat="1" applyFont="1" applyFill="1" applyBorder="1" applyAlignment="1" applyProtection="1">
      <alignment horizontal="right" indent="2"/>
    </xf>
    <xf numFmtId="164" fontId="3" fillId="2" borderId="7" xfId="0" applyNumberFormat="1" applyFont="1" applyFill="1" applyBorder="1" applyAlignment="1" applyProtection="1">
      <alignment horizontal="right" indent="2"/>
    </xf>
    <xf numFmtId="164" fontId="4" fillId="2" borderId="7" xfId="0" applyNumberFormat="1" applyFont="1" applyFill="1" applyBorder="1" applyAlignment="1" applyProtection="1">
      <alignment horizontal="right"/>
    </xf>
    <xf numFmtId="165" fontId="3" fillId="2" borderId="7" xfId="0" applyNumberFormat="1" applyFont="1" applyFill="1" applyBorder="1" applyAlignment="1" applyProtection="1">
      <alignment horizontal="right" indent="3"/>
    </xf>
    <xf numFmtId="165" fontId="4" fillId="2" borderId="7" xfId="0" applyNumberFormat="1" applyFont="1" applyFill="1" applyBorder="1" applyAlignment="1" applyProtection="1">
      <alignment horizontal="right"/>
    </xf>
    <xf numFmtId="164" fontId="12" fillId="2" borderId="7" xfId="0" applyNumberFormat="1" applyFont="1" applyFill="1" applyBorder="1" applyAlignment="1" applyProtection="1">
      <alignment horizontal="right"/>
    </xf>
    <xf numFmtId="164" fontId="4" fillId="2" borderId="7" xfId="0" applyNumberFormat="1" applyFont="1" applyFill="1" applyBorder="1" applyAlignment="1" applyProtection="1">
      <alignment horizontal="center"/>
    </xf>
    <xf numFmtId="167" fontId="4" fillId="2" borderId="6" xfId="0" applyNumberFormat="1" applyFont="1" applyFill="1" applyBorder="1" applyProtection="1"/>
    <xf numFmtId="167" fontId="2" fillId="2" borderId="6" xfId="0" applyNumberFormat="1" applyFont="1" applyFill="1" applyBorder="1" applyProtection="1"/>
    <xf numFmtId="3" fontId="2" fillId="2" borderId="6" xfId="0" applyNumberFormat="1" applyFont="1" applyFill="1" applyBorder="1" applyProtection="1"/>
    <xf numFmtId="3" fontId="4" fillId="2" borderId="6" xfId="0" applyNumberFormat="1" applyFont="1" applyFill="1" applyBorder="1" applyProtection="1"/>
    <xf numFmtId="167" fontId="4" fillId="2" borderId="6" xfId="0" applyNumberFormat="1" applyFont="1" applyFill="1" applyBorder="1" applyAlignment="1" applyProtection="1">
      <alignment horizontal="right"/>
    </xf>
    <xf numFmtId="167" fontId="8" fillId="2" borderId="6" xfId="0" applyNumberFormat="1" applyFont="1" applyFill="1" applyBorder="1" applyAlignment="1" applyProtection="1">
      <alignment horizontal="right" vertical="center"/>
    </xf>
    <xf numFmtId="165" fontId="8" fillId="2" borderId="7" xfId="0" applyNumberFormat="1" applyFont="1" applyFill="1" applyBorder="1" applyAlignment="1" applyProtection="1">
      <alignment horizontal="right"/>
    </xf>
    <xf numFmtId="167" fontId="12" fillId="2" borderId="6" xfId="0" applyNumberFormat="1" applyFont="1" applyFill="1" applyBorder="1" applyAlignment="1" applyProtection="1">
      <alignment horizontal="right" vertical="center"/>
    </xf>
    <xf numFmtId="165" fontId="13" fillId="2" borderId="5" xfId="0" applyNumberFormat="1" applyFont="1" applyFill="1" applyBorder="1" applyAlignment="1" applyProtection="1">
      <alignment horizontal="left" indent="2"/>
    </xf>
    <xf numFmtId="167" fontId="8" fillId="2" borderId="6" xfId="0" applyNumberFormat="1" applyFont="1" applyFill="1" applyBorder="1" applyProtection="1"/>
    <xf numFmtId="167" fontId="8" fillId="0" borderId="6" xfId="0" applyNumberFormat="1" applyFont="1" applyBorder="1" applyProtection="1"/>
    <xf numFmtId="164" fontId="13" fillId="2" borderId="7" xfId="0" applyNumberFormat="1" applyFont="1" applyFill="1" applyBorder="1" applyAlignment="1" applyProtection="1">
      <alignment horizontal="right" indent="2"/>
    </xf>
    <xf numFmtId="0" fontId="8" fillId="0" borderId="0" xfId="0" applyFont="1"/>
    <xf numFmtId="167" fontId="14" fillId="0" borderId="6" xfId="0" applyNumberFormat="1" applyFont="1" applyBorder="1" applyAlignment="1" applyProtection="1">
      <alignment horizontal="right" vertical="center"/>
    </xf>
    <xf numFmtId="165" fontId="13" fillId="2" borderId="7" xfId="0" applyNumberFormat="1" applyFont="1" applyFill="1" applyBorder="1" applyAlignment="1" applyProtection="1">
      <alignment horizontal="right" indent="2"/>
    </xf>
    <xf numFmtId="4" fontId="12" fillId="2" borderId="6" xfId="0" applyNumberFormat="1" applyFont="1" applyFill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7" fillId="2" borderId="0" xfId="0" applyFont="1" applyFill="1" applyBorder="1"/>
    <xf numFmtId="168" fontId="15" fillId="2" borderId="0" xfId="0" applyNumberFormat="1" applyFont="1" applyFill="1" applyBorder="1"/>
    <xf numFmtId="168" fontId="7" fillId="2" borderId="0" xfId="0" applyNumberFormat="1" applyFont="1" applyFill="1" applyBorder="1"/>
    <xf numFmtId="169" fontId="7" fillId="2" borderId="0" xfId="0" applyNumberFormat="1" applyFont="1" applyFill="1" applyBorder="1"/>
    <xf numFmtId="167" fontId="4" fillId="0" borderId="7" xfId="0" applyNumberFormat="1" applyFont="1" applyBorder="1" applyAlignment="1" applyProtection="1">
      <alignment horizontal="right" vertical="center"/>
    </xf>
    <xf numFmtId="167" fontId="2" fillId="0" borderId="7" xfId="0" applyNumberFormat="1" applyFont="1" applyBorder="1" applyAlignment="1" applyProtection="1">
      <alignment horizontal="right" vertical="center"/>
    </xf>
    <xf numFmtId="167" fontId="8" fillId="2" borderId="7" xfId="0" applyNumberFormat="1" applyFont="1" applyFill="1" applyBorder="1" applyAlignment="1" applyProtection="1">
      <alignment horizontal="right" vertical="center"/>
    </xf>
    <xf numFmtId="167" fontId="12" fillId="0" borderId="6" xfId="0" applyNumberFormat="1" applyFont="1" applyBorder="1" applyAlignment="1" applyProtection="1">
      <alignment horizontal="right" vertical="center"/>
    </xf>
    <xf numFmtId="164" fontId="4" fillId="0" borderId="1" xfId="0" applyNumberFormat="1" applyFont="1" applyBorder="1" applyAlignment="1" applyProtection="1">
      <alignment horizontal="center" vertical="center"/>
    </xf>
    <xf numFmtId="164" fontId="4" fillId="0" borderId="25" xfId="0" applyNumberFormat="1" applyFont="1" applyBorder="1" applyAlignment="1" applyProtection="1">
      <alignment horizontal="center" vertical="center"/>
    </xf>
    <xf numFmtId="164" fontId="4" fillId="0" borderId="24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right" vertical="center"/>
    </xf>
  </cellXfs>
  <cellStyles count="2">
    <cellStyle name="Comma_Fiskale ne vite-Elida-30 1 08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D\Endriti\Kuadri%20MAKROEKONOMIK\Kuadri%20Makro-Fiskal\Rishikimi%20i%20Buxhetit%202012%20dhe%20Kuadrit%202013-2015%20(Maj%202012)\Rishikimi%20i%20Kuadrit%202013-2015_Korrik2012\My_data\Redi\redi\2005\2005%20buletini%20Korrik%202006\Sample%20Buletini%202005%20Prill_2006.xls?DEF8D42A" TargetMode="External"/><Relationship Id="rId1" Type="http://schemas.openxmlformats.org/officeDocument/2006/relationships/externalLinkPath" Target="file:///\\DEF8D42A\Sample%20Buletini%202005%20Prill_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\Endriti\Kuadri%20MAKROEKONOMIK\Kuadri%20Makro-Fiskal\Rishikimi%20i%20Buxhetit%202012%20dhe%20Kuadrit%202013-2015%20(Maj%202012)\Rishikimi%20i%20Kuadrit%202013-2015_Korrik2012\My_data\Redi\redi\2007\File-i%20i%20punes\buletini%20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  <sheetName val="GeoBop0900_BseLine"/>
      <sheetName val="AQ"/>
      <sheetName val="Read Me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7">
          <cell r="G177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1">
          <cell r="AF181">
            <v>1998</v>
          </cell>
          <cell r="AG181">
            <v>1999</v>
          </cell>
          <cell r="AH181">
            <v>1999</v>
          </cell>
          <cell r="AI181">
            <v>1999</v>
          </cell>
          <cell r="AJ181">
            <v>1999</v>
          </cell>
          <cell r="AK181">
            <v>1999</v>
          </cell>
          <cell r="AL181">
            <v>2000</v>
          </cell>
          <cell r="AM181">
            <v>2001</v>
          </cell>
          <cell r="AN181">
            <v>2002</v>
          </cell>
          <cell r="AO181">
            <v>2003</v>
          </cell>
          <cell r="AP181">
            <v>2004</v>
          </cell>
          <cell r="AQ181">
            <v>2005</v>
          </cell>
          <cell r="AR181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89">
          <cell r="AF189">
            <v>1.3</v>
          </cell>
          <cell r="AG189">
            <v>2.4</v>
          </cell>
          <cell r="AH189">
            <v>2.4</v>
          </cell>
          <cell r="AI189">
            <v>2.4</v>
          </cell>
          <cell r="AJ189">
            <v>2.4</v>
          </cell>
          <cell r="AK189">
            <v>2.4</v>
          </cell>
          <cell r="AL189">
            <v>3.3</v>
          </cell>
          <cell r="AM189">
            <v>3.7</v>
          </cell>
          <cell r="AN189">
            <v>4.7</v>
          </cell>
          <cell r="AO189">
            <v>4.5999999999999996</v>
          </cell>
          <cell r="AP189">
            <v>5</v>
          </cell>
          <cell r="AQ189">
            <v>5.3</v>
          </cell>
          <cell r="AR189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6">
          <cell r="AF196">
            <v>-27.150837988826826</v>
          </cell>
          <cell r="AG196">
            <v>-10.499999999999998</v>
          </cell>
          <cell r="AH196">
            <v>0</v>
          </cell>
          <cell r="AI196">
            <v>0</v>
          </cell>
          <cell r="AJ196">
            <v>0</v>
          </cell>
          <cell r="AK196">
            <v>-10.499999999999998</v>
          </cell>
          <cell r="AL196">
            <v>-0.59443911792905757</v>
          </cell>
          <cell r="AM196">
            <v>-2.301136363636358</v>
          </cell>
          <cell r="AN196">
            <v>-2.0615384615384591</v>
          </cell>
          <cell r="AO196">
            <v>-1.2461538461538413</v>
          </cell>
          <cell r="AP196">
            <v>-0.38461538461538325</v>
          </cell>
          <cell r="AQ196">
            <v>-0.7692307692307776</v>
          </cell>
          <cell r="AR196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5">
          <cell r="AF205">
            <v>33.04263565891474</v>
          </cell>
          <cell r="AG205">
            <v>-17.100000000000005</v>
          </cell>
          <cell r="AH205">
            <v>-17.100000000000005</v>
          </cell>
          <cell r="AI205">
            <v>-17.100000000000005</v>
          </cell>
          <cell r="AJ205">
            <v>-17.100000000000005</v>
          </cell>
          <cell r="AK205">
            <v>-17.100000000000016</v>
          </cell>
          <cell r="AL205">
            <v>6.0999999999999943</v>
          </cell>
          <cell r="AM205">
            <v>5.8999999999999941</v>
          </cell>
          <cell r="AN205">
            <v>7.0000000000000062</v>
          </cell>
          <cell r="AO205">
            <v>6.4999999999999947</v>
          </cell>
          <cell r="AP205">
            <v>6.4000000000000057</v>
          </cell>
          <cell r="AQ205">
            <v>2.6241021818137478</v>
          </cell>
          <cell r="AR205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0">
          <cell r="AK210">
            <v>3.6742133075905477</v>
          </cell>
          <cell r="AL210">
            <v>6.1615148146142671</v>
          </cell>
          <cell r="AM210">
            <v>6.0760055365392152</v>
          </cell>
          <cell r="AN210">
            <v>5.2643370785814634</v>
          </cell>
          <cell r="AO210">
            <v>3.711744365754833</v>
          </cell>
          <cell r="AP210">
            <v>3.2749982658419148</v>
          </cell>
          <cell r="AQ210">
            <v>3.0205676185546282</v>
          </cell>
          <cell r="AR210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1">
          <cell r="G221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5">
          <cell r="AF225">
            <v>1998</v>
          </cell>
          <cell r="AG225">
            <v>1999</v>
          </cell>
          <cell r="AH225">
            <v>1999</v>
          </cell>
          <cell r="AI225">
            <v>1999</v>
          </cell>
          <cell r="AJ225">
            <v>1999</v>
          </cell>
          <cell r="AK225">
            <v>1999</v>
          </cell>
          <cell r="AL225">
            <v>2000</v>
          </cell>
          <cell r="AM225">
            <v>2001</v>
          </cell>
          <cell r="AN225">
            <v>2002</v>
          </cell>
          <cell r="AO225">
            <v>2003</v>
          </cell>
          <cell r="AP225">
            <v>2004</v>
          </cell>
          <cell r="AQ225">
            <v>2005</v>
          </cell>
          <cell r="AR225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0">
          <cell r="AK230">
            <v>123.0368768040879</v>
          </cell>
          <cell r="AL230">
            <v>134.40548422078561</v>
          </cell>
          <cell r="AM230">
            <v>146.83799151120829</v>
          </cell>
          <cell r="AN230">
            <v>160.29569343321052</v>
          </cell>
          <cell r="AO230">
            <v>175.41157732396226</v>
          </cell>
          <cell r="AP230">
            <v>192.07567716973867</v>
          </cell>
          <cell r="AQ230">
            <v>210.39969677173173</v>
          </cell>
          <cell r="AR230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4">
          <cell r="AF234">
            <v>-1.7090807266979091</v>
          </cell>
          <cell r="AG234">
            <v>-3.5999999999999996</v>
          </cell>
          <cell r="AH234">
            <v>-3.5999999999999996</v>
          </cell>
          <cell r="AI234">
            <v>-3.5999999999999996</v>
          </cell>
          <cell r="AJ234">
            <v>-4.5599999999999996</v>
          </cell>
          <cell r="AK234">
            <v>-3.5400481104467252</v>
          </cell>
          <cell r="AL234">
            <v>9.2399999999999984</v>
          </cell>
          <cell r="AM234">
            <v>9.25</v>
          </cell>
          <cell r="AN234">
            <v>9.1650000000000009</v>
          </cell>
          <cell r="AO234">
            <v>9.4299999999999979</v>
          </cell>
          <cell r="AP234">
            <v>9.5</v>
          </cell>
          <cell r="AQ234">
            <v>9.5399999999999991</v>
          </cell>
          <cell r="AR234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0">
          <cell r="AK240">
            <v>17.05481404059103</v>
          </cell>
          <cell r="AL240">
            <v>17.123557884642768</v>
          </cell>
          <cell r="AM240">
            <v>17.635056463153425</v>
          </cell>
          <cell r="AN240">
            <v>18.382752785706511</v>
          </cell>
          <cell r="AO240">
            <v>19.105385781689243</v>
          </cell>
          <cell r="AP240">
            <v>19.701510127708335</v>
          </cell>
          <cell r="AQ240">
            <v>20.275231897892322</v>
          </cell>
          <cell r="AR240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5">
          <cell r="AF245">
            <v>162.30461363457539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142.38228562527652</v>
          </cell>
          <cell r="AL245">
            <v>133.90659435468535</v>
          </cell>
          <cell r="AM245">
            <v>139.34542996890534</v>
          </cell>
          <cell r="AN245">
            <v>144.81220380575289</v>
          </cell>
          <cell r="AO245">
            <v>149.36567832090645</v>
          </cell>
          <cell r="AP245">
            <v>152.70674326007622</v>
          </cell>
          <cell r="AQ245">
            <v>158.05337299482946</v>
          </cell>
          <cell r="AR245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49">
          <cell r="AF249">
            <v>16.82598024682742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-12.274652927706331</v>
          </cell>
          <cell r="AL249">
            <v>-5.9527709036063641</v>
          </cell>
          <cell r="AM249">
            <v>4.0616637593021476</v>
          </cell>
          <cell r="AN249">
            <v>3.9231812898833152</v>
          </cell>
          <cell r="AO249">
            <v>3.1443997090614406</v>
          </cell>
          <cell r="AP249">
            <v>2.2368357823084439</v>
          </cell>
          <cell r="AQ249">
            <v>3.5012401028337914</v>
          </cell>
          <cell r="AR249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3">
          <cell r="AK253">
            <v>36.218670671100149</v>
          </cell>
          <cell r="AL253">
            <v>34.90483109608688</v>
          </cell>
          <cell r="AM253">
            <v>33.457732919089793</v>
          </cell>
          <cell r="AN253">
            <v>32.962785641385793</v>
          </cell>
          <cell r="AO253">
            <v>32.269603770203098</v>
          </cell>
          <cell r="AP253">
            <v>31.133842978931494</v>
          </cell>
          <cell r="AQ253">
            <v>30.43840503584207</v>
          </cell>
          <cell r="AR253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2">
          <cell r="G262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6">
          <cell r="AF266">
            <v>1998</v>
          </cell>
          <cell r="AG266">
            <v>1999</v>
          </cell>
          <cell r="AH266">
            <v>1999</v>
          </cell>
          <cell r="AI266">
            <v>1999</v>
          </cell>
          <cell r="AJ266">
            <v>1999</v>
          </cell>
          <cell r="AK266">
            <v>1999</v>
          </cell>
          <cell r="AL266">
            <v>2000</v>
          </cell>
          <cell r="AM266">
            <v>2001</v>
          </cell>
          <cell r="AN266">
            <v>2002</v>
          </cell>
          <cell r="AO266">
            <v>2003</v>
          </cell>
          <cell r="AP266">
            <v>2004</v>
          </cell>
          <cell r="AQ266">
            <v>2005</v>
          </cell>
          <cell r="AR266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2">
          <cell r="AK272">
            <v>-821.22149044485059</v>
          </cell>
          <cell r="AL272">
            <v>-820</v>
          </cell>
          <cell r="AM272">
            <v>-875</v>
          </cell>
          <cell r="AN272">
            <v>-919</v>
          </cell>
          <cell r="AO272">
            <v>-980</v>
          </cell>
          <cell r="AP272">
            <v>-1024.5342764947497</v>
          </cell>
          <cell r="AQ272">
            <v>-1081.6008356955072</v>
          </cell>
          <cell r="AR272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8">
          <cell r="AK278">
            <v>-0.55243238269133688</v>
          </cell>
          <cell r="AL278">
            <v>-0.1487406819065229</v>
          </cell>
          <cell r="AM278">
            <v>6.7073170731707377</v>
          </cell>
          <cell r="AN278">
            <v>5.0285714285714267</v>
          </cell>
          <cell r="AO278">
            <v>6.6376496191512535</v>
          </cell>
          <cell r="AP278">
            <v>4.5443139280356926</v>
          </cell>
          <cell r="AQ278">
            <v>5.5699999999999861</v>
          </cell>
          <cell r="AR278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4">
          <cell r="AK284">
            <v>3.4</v>
          </cell>
          <cell r="AL284">
            <v>-0.6</v>
          </cell>
          <cell r="AM284">
            <v>3</v>
          </cell>
          <cell r="AN284">
            <v>2</v>
          </cell>
          <cell r="AO284">
            <v>2</v>
          </cell>
          <cell r="AP284">
            <v>2</v>
          </cell>
          <cell r="AQ284">
            <v>2</v>
          </cell>
          <cell r="AR284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0">
          <cell r="AF290">
            <v>19.011491998847973</v>
          </cell>
          <cell r="AG290">
            <v>-17.07501217669699</v>
          </cell>
          <cell r="AH290">
            <v>-18.191640799199625</v>
          </cell>
          <cell r="AI290">
            <v>-9.6313427031041172</v>
          </cell>
          <cell r="AJ290">
            <v>47.552313821722066</v>
          </cell>
          <cell r="AK290">
            <v>-3.8224684552140564</v>
          </cell>
          <cell r="AL290">
            <v>0.45398321739786862</v>
          </cell>
          <cell r="AM290">
            <v>3.5993369642434381</v>
          </cell>
          <cell r="AN290">
            <v>3</v>
          </cell>
          <cell r="AO290">
            <v>3.5</v>
          </cell>
          <cell r="AP290">
            <v>3.5</v>
          </cell>
          <cell r="AQ290">
            <v>3.5</v>
          </cell>
          <cell r="AR290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6">
          <cell r="AK296">
            <v>101.83703637349441</v>
          </cell>
          <cell r="AL296">
            <v>101.22601415525345</v>
          </cell>
          <cell r="AM296">
            <v>104.26279457991106</v>
          </cell>
          <cell r="AN296">
            <v>106.34805047150928</v>
          </cell>
          <cell r="AO296">
            <v>108.47501148093947</v>
          </cell>
          <cell r="AP296">
            <v>110.64451171055826</v>
          </cell>
          <cell r="AQ296">
            <v>112.85740194476944</v>
          </cell>
          <cell r="AR296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2">
          <cell r="AK302">
            <v>189.71838738687418</v>
          </cell>
          <cell r="AL302">
            <v>190.57967702592848</v>
          </cell>
          <cell r="AM302">
            <v>197.43928178745847</v>
          </cell>
          <cell r="AN302">
            <v>203.36246024108223</v>
          </cell>
          <cell r="AO302">
            <v>210.48014634952008</v>
          </cell>
          <cell r="AP302">
            <v>217.84695147175327</v>
          </cell>
          <cell r="AQ302">
            <v>225.47159477326463</v>
          </cell>
          <cell r="AR302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8">
          <cell r="G368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2">
          <cell r="AF372">
            <v>1998</v>
          </cell>
          <cell r="AG372">
            <v>1999</v>
          </cell>
          <cell r="AH372">
            <v>1999</v>
          </cell>
          <cell r="AI372">
            <v>1999</v>
          </cell>
          <cell r="AJ372">
            <v>1999</v>
          </cell>
          <cell r="AK372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3">
          <cell r="AF383">
            <v>7.5873040722919711</v>
          </cell>
          <cell r="AG383">
            <v>2.25857025</v>
          </cell>
          <cell r="AH383">
            <v>2.6150664320538901</v>
          </cell>
          <cell r="AI383">
            <v>1.7904669817578416</v>
          </cell>
          <cell r="AJ383">
            <v>3.1701461633265602</v>
          </cell>
          <cell r="AK383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4">
          <cell r="AF394">
            <v>3.7296538415384646</v>
          </cell>
          <cell r="AG394">
            <v>23.535050000000002</v>
          </cell>
          <cell r="AH394">
            <v>26.557276000000002</v>
          </cell>
          <cell r="AI394">
            <v>24.568999999999999</v>
          </cell>
          <cell r="AJ394">
            <v>1.7299730000000011</v>
          </cell>
          <cell r="AK394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7">
          <cell r="AF397">
            <v>-4.1429999999999998</v>
          </cell>
          <cell r="AG397" t="str">
            <v>--</v>
          </cell>
          <cell r="AH397" t="str">
            <v>--</v>
          </cell>
          <cell r="AI397" t="str">
            <v>--</v>
          </cell>
          <cell r="AJ397" t="str">
            <v>--</v>
          </cell>
          <cell r="AK397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4">
          <cell r="AF404">
            <v>2.0499999999999998</v>
          </cell>
          <cell r="AG404">
            <v>1.1099999999999999</v>
          </cell>
          <cell r="AH404">
            <v>0.7</v>
          </cell>
          <cell r="AI404">
            <v>0.7</v>
          </cell>
          <cell r="AJ404">
            <v>0.7</v>
          </cell>
          <cell r="AK404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6">
          <cell r="AF406">
            <v>122.65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3">
          <cell r="AF413">
            <v>23.608000000000001</v>
          </cell>
          <cell r="AG413">
            <v>4.47</v>
          </cell>
          <cell r="AH413">
            <v>2.21</v>
          </cell>
          <cell r="AI413">
            <v>0.02</v>
          </cell>
          <cell r="AJ413">
            <v>0.42</v>
          </cell>
          <cell r="AK413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5">
          <cell r="AF415">
            <v>0.6769999999999996</v>
          </cell>
          <cell r="AG415">
            <v>2.3294193458721457</v>
          </cell>
          <cell r="AH415">
            <v>2.1605010059309766</v>
          </cell>
          <cell r="AI415">
            <v>2.2319475582342898</v>
          </cell>
          <cell r="AJ415">
            <v>1.8081320899625877</v>
          </cell>
          <cell r="AK415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3">
          <cell r="AF423">
            <v>-83.480166628000006</v>
          </cell>
          <cell r="AG423">
            <v>20.785</v>
          </cell>
          <cell r="AH423">
            <v>-60.792570871377805</v>
          </cell>
          <cell r="AI423">
            <v>5.2010588240103353</v>
          </cell>
          <cell r="AJ423">
            <v>64.300330226984542</v>
          </cell>
          <cell r="AK423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0">
          <cell r="AF430">
            <v>-83.480166628000006</v>
          </cell>
          <cell r="AG430">
            <v>20.785</v>
          </cell>
          <cell r="AH430">
            <v>-60.792570871377805</v>
          </cell>
          <cell r="AI430">
            <v>5.2010588240103353</v>
          </cell>
          <cell r="AJ430">
            <v>64.300330226984542</v>
          </cell>
          <cell r="AK430">
            <v>-78.86</v>
          </cell>
        </row>
        <row r="431">
          <cell r="G431" t="str">
            <v>Money</v>
          </cell>
        </row>
        <row r="432">
          <cell r="G432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8">
          <cell r="C8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2">
          <cell r="D12">
            <v>1991</v>
          </cell>
          <cell r="E12">
            <v>1992</v>
          </cell>
          <cell r="F12">
            <v>1993</v>
          </cell>
          <cell r="G12">
            <v>1994</v>
          </cell>
          <cell r="H12">
            <v>1995</v>
          </cell>
          <cell r="I12">
            <v>1995</v>
          </cell>
          <cell r="J12">
            <v>1995</v>
          </cell>
          <cell r="K12">
            <v>1995</v>
          </cell>
          <cell r="L12">
            <v>1995</v>
          </cell>
          <cell r="M12">
            <v>1996</v>
          </cell>
          <cell r="N12">
            <v>1996</v>
          </cell>
          <cell r="O12">
            <v>1996</v>
          </cell>
          <cell r="P12">
            <v>1996</v>
          </cell>
          <cell r="Q12">
            <v>1996</v>
          </cell>
          <cell r="R12">
            <v>1997</v>
          </cell>
          <cell r="S12">
            <v>1997</v>
          </cell>
          <cell r="T12">
            <v>1997</v>
          </cell>
          <cell r="U12">
            <v>1997</v>
          </cell>
          <cell r="V12">
            <v>1997</v>
          </cell>
          <cell r="W12">
            <v>1998</v>
          </cell>
          <cell r="X12">
            <v>1998</v>
          </cell>
          <cell r="Y12">
            <v>1998</v>
          </cell>
          <cell r="Z12">
            <v>1998</v>
          </cell>
          <cell r="AA12">
            <v>1998</v>
          </cell>
          <cell r="AB12">
            <v>1999</v>
          </cell>
          <cell r="AC12">
            <v>1999</v>
          </cell>
          <cell r="AD12">
            <v>1999</v>
          </cell>
          <cell r="AE12">
            <v>1999</v>
          </cell>
          <cell r="AF12">
            <v>1999</v>
          </cell>
          <cell r="AG12">
            <v>2000</v>
          </cell>
          <cell r="AH12">
            <v>2001</v>
          </cell>
          <cell r="AI12">
            <v>2002</v>
          </cell>
          <cell r="AJ12">
            <v>2003</v>
          </cell>
          <cell r="AK12">
            <v>2004</v>
          </cell>
          <cell r="AL12">
            <v>2005</v>
          </cell>
          <cell r="AM12">
            <v>2006</v>
          </cell>
          <cell r="AN12">
            <v>2007</v>
          </cell>
          <cell r="AO12">
            <v>2008</v>
          </cell>
          <cell r="AP12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7">
          <cell r="AA17">
            <v>27.75</v>
          </cell>
          <cell r="AB17">
            <v>0</v>
          </cell>
          <cell r="AC17">
            <v>0</v>
          </cell>
          <cell r="AD17">
            <v>33.299999999999997</v>
          </cell>
          <cell r="AE17">
            <v>0</v>
          </cell>
          <cell r="AF17">
            <v>33.299999999999997</v>
          </cell>
          <cell r="AG17">
            <v>9.0054750000000006</v>
          </cell>
          <cell r="AH17">
            <v>36.021900000000002</v>
          </cell>
          <cell r="AI17">
            <v>36.021900000000002</v>
          </cell>
          <cell r="AJ17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2">
          <cell r="AH22">
            <v>11.1</v>
          </cell>
          <cell r="AI22">
            <v>22.2</v>
          </cell>
          <cell r="AJ22">
            <v>27.75</v>
          </cell>
          <cell r="AK22">
            <v>34.409999999999997</v>
          </cell>
          <cell r="AL22">
            <v>36.211095</v>
          </cell>
          <cell r="AM22">
            <v>32.315474999999999</v>
          </cell>
          <cell r="AN22">
            <v>28.419854999999998</v>
          </cell>
          <cell r="AO22">
            <v>28.273140000000001</v>
          </cell>
          <cell r="AP22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27.75</v>
          </cell>
          <cell r="N27">
            <v>0</v>
          </cell>
          <cell r="O27">
            <v>0</v>
          </cell>
          <cell r="P27">
            <v>27.75</v>
          </cell>
          <cell r="Q27">
            <v>55.5</v>
          </cell>
          <cell r="R27">
            <v>0</v>
          </cell>
          <cell r="S27">
            <v>27.75</v>
          </cell>
          <cell r="T27">
            <v>0</v>
          </cell>
          <cell r="U27">
            <v>27.75</v>
          </cell>
          <cell r="V27">
            <v>55.5</v>
          </cell>
          <cell r="W27">
            <v>0</v>
          </cell>
          <cell r="X27">
            <v>0</v>
          </cell>
          <cell r="Y27">
            <v>27.75</v>
          </cell>
          <cell r="Z27">
            <v>0</v>
          </cell>
          <cell r="AA27">
            <v>27.75</v>
          </cell>
          <cell r="AB27">
            <v>0</v>
          </cell>
          <cell r="AC27">
            <v>0</v>
          </cell>
          <cell r="AD27">
            <v>33.299999999999997</v>
          </cell>
          <cell r="AE27">
            <v>0</v>
          </cell>
          <cell r="AF27">
            <v>33.299999999999997</v>
          </cell>
          <cell r="AG27">
            <v>9.0054750000000006</v>
          </cell>
          <cell r="AH27">
            <v>24.921900000000001</v>
          </cell>
          <cell r="AI27">
            <v>13.821900000000003</v>
          </cell>
          <cell r="AJ27">
            <v>-0.73357499999999831</v>
          </cell>
          <cell r="AK27">
            <v>-34.409999999999997</v>
          </cell>
          <cell r="AL27">
            <v>-36.211095</v>
          </cell>
          <cell r="AM27">
            <v>-32.315474999999999</v>
          </cell>
          <cell r="AN27">
            <v>-28.419854999999998</v>
          </cell>
          <cell r="AO27">
            <v>-28.273140000000001</v>
          </cell>
          <cell r="AP27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27.75</v>
          </cell>
          <cell r="N32">
            <v>27.75</v>
          </cell>
          <cell r="O32">
            <v>27.75</v>
          </cell>
          <cell r="P32">
            <v>55.5</v>
          </cell>
          <cell r="Q32">
            <v>55.5</v>
          </cell>
          <cell r="R32">
            <v>55.5</v>
          </cell>
          <cell r="S32">
            <v>83.25</v>
          </cell>
          <cell r="T32">
            <v>83.25</v>
          </cell>
          <cell r="U32">
            <v>111</v>
          </cell>
          <cell r="V32">
            <v>111</v>
          </cell>
          <cell r="W32">
            <v>111</v>
          </cell>
          <cell r="X32">
            <v>111</v>
          </cell>
          <cell r="Y32">
            <v>138.75</v>
          </cell>
          <cell r="Z32">
            <v>138.75</v>
          </cell>
          <cell r="AA32">
            <v>138.75</v>
          </cell>
          <cell r="AB32">
            <v>138.75</v>
          </cell>
          <cell r="AC32">
            <v>138.75</v>
          </cell>
          <cell r="AD32">
            <v>172.05</v>
          </cell>
          <cell r="AE32">
            <v>172.05</v>
          </cell>
          <cell r="AF32">
            <v>172.05</v>
          </cell>
          <cell r="AG32">
            <v>181.055475</v>
          </cell>
          <cell r="AH32">
            <v>205.97737499999999</v>
          </cell>
          <cell r="AI32">
            <v>219.79927499999999</v>
          </cell>
          <cell r="AJ32">
            <v>219.06569999999999</v>
          </cell>
          <cell r="AK32">
            <v>184.6557</v>
          </cell>
          <cell r="AL32">
            <v>148.444605</v>
          </cell>
          <cell r="AM32">
            <v>116.12913</v>
          </cell>
          <cell r="AN32">
            <v>87.709275000000005</v>
          </cell>
          <cell r="AO32">
            <v>59.436135000000007</v>
          </cell>
          <cell r="AP32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6">
          <cell r="AE36">
            <v>0.42199999999999999</v>
          </cell>
          <cell r="AF36">
            <v>0.76600000000000001</v>
          </cell>
          <cell r="AG36">
            <v>0.8827636875</v>
          </cell>
          <cell r="AH36">
            <v>0.96758212499999996</v>
          </cell>
          <cell r="AI36">
            <v>1.0644416250000002</v>
          </cell>
          <cell r="AJ36">
            <v>1.0971624375</v>
          </cell>
          <cell r="AK36">
            <v>1.0093035000000001</v>
          </cell>
          <cell r="AL36">
            <v>0.83275076250000002</v>
          </cell>
          <cell r="AM36">
            <v>0.66143433750000002</v>
          </cell>
          <cell r="AN36">
            <v>0.50959601250000008</v>
          </cell>
          <cell r="AO36">
            <v>0.36786352500000008</v>
          </cell>
          <cell r="AP36">
            <v>0.24314782500000004</v>
          </cell>
        </row>
        <row r="37">
          <cell r="C37" t="str">
            <v>(In percent of quota)</v>
          </cell>
        </row>
        <row r="38">
          <cell r="C38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3">
          <cell r="G43" t="str">
            <v>--</v>
          </cell>
          <cell r="H43" t="str">
            <v>--</v>
          </cell>
          <cell r="I43" t="str">
            <v>--</v>
          </cell>
          <cell r="J43" t="str">
            <v>--</v>
          </cell>
          <cell r="K43" t="str">
            <v>--</v>
          </cell>
          <cell r="L43" t="str">
            <v>--</v>
          </cell>
          <cell r="M43">
            <v>25</v>
          </cell>
          <cell r="N43" t="str">
            <v>--</v>
          </cell>
          <cell r="O43" t="str">
            <v>--</v>
          </cell>
          <cell r="P43">
            <v>25</v>
          </cell>
          <cell r="Q43">
            <v>50</v>
          </cell>
          <cell r="R43" t="str">
            <v>--</v>
          </cell>
          <cell r="S43">
            <v>25</v>
          </cell>
          <cell r="T43" t="str">
            <v>--</v>
          </cell>
          <cell r="U43">
            <v>25</v>
          </cell>
          <cell r="V43">
            <v>50</v>
          </cell>
          <cell r="W43" t="str">
            <v>--</v>
          </cell>
          <cell r="X43" t="str">
            <v>--</v>
          </cell>
          <cell r="Y43">
            <v>25</v>
          </cell>
          <cell r="Z43" t="str">
            <v>--</v>
          </cell>
          <cell r="AA43">
            <v>25</v>
          </cell>
          <cell r="AB43" t="str">
            <v>--</v>
          </cell>
          <cell r="AC43" t="str">
            <v>--</v>
          </cell>
          <cell r="AD43">
            <v>30</v>
          </cell>
          <cell r="AE43" t="str">
            <v>--</v>
          </cell>
          <cell r="AF43">
            <v>30</v>
          </cell>
          <cell r="AG43">
            <v>8.1130405405405401</v>
          </cell>
          <cell r="AH43">
            <v>32.452162162162161</v>
          </cell>
          <cell r="AI43">
            <v>32.452162162162161</v>
          </cell>
          <cell r="AJ43">
            <v>24.339121621621622</v>
          </cell>
          <cell r="AK43" t="str">
            <v>--</v>
          </cell>
          <cell r="AL43" t="str">
            <v>--</v>
          </cell>
          <cell r="AM43" t="str">
            <v>--</v>
          </cell>
          <cell r="AN43" t="str">
            <v>--</v>
          </cell>
          <cell r="AO43" t="str">
            <v>--</v>
          </cell>
          <cell r="AP43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8">
          <cell r="G48" t="str">
            <v>--</v>
          </cell>
          <cell r="H48" t="str">
            <v xml:space="preserve">-- </v>
          </cell>
          <cell r="I48" t="str">
            <v xml:space="preserve">-- </v>
          </cell>
          <cell r="J48" t="str">
            <v xml:space="preserve">-- </v>
          </cell>
          <cell r="K48" t="str">
            <v xml:space="preserve">-- </v>
          </cell>
          <cell r="L48" t="str">
            <v xml:space="preserve">-- </v>
          </cell>
          <cell r="M48">
            <v>25</v>
          </cell>
          <cell r="N48">
            <v>25</v>
          </cell>
          <cell r="O48">
            <v>25</v>
          </cell>
          <cell r="P48">
            <v>50</v>
          </cell>
          <cell r="Q48">
            <v>50</v>
          </cell>
          <cell r="R48">
            <v>50</v>
          </cell>
          <cell r="S48">
            <v>75</v>
          </cell>
          <cell r="T48">
            <v>75</v>
          </cell>
          <cell r="U48">
            <v>100</v>
          </cell>
          <cell r="V48">
            <v>100</v>
          </cell>
          <cell r="W48">
            <v>100</v>
          </cell>
          <cell r="X48">
            <v>100</v>
          </cell>
          <cell r="Y48">
            <v>125</v>
          </cell>
          <cell r="Z48">
            <v>125</v>
          </cell>
          <cell r="AA48">
            <v>125</v>
          </cell>
          <cell r="AB48">
            <v>125</v>
          </cell>
          <cell r="AC48">
            <v>125</v>
          </cell>
          <cell r="AD48">
            <v>155</v>
          </cell>
          <cell r="AE48">
            <v>155</v>
          </cell>
          <cell r="AF48">
            <v>155</v>
          </cell>
          <cell r="AG48">
            <v>163.11304054054054</v>
          </cell>
          <cell r="AH48">
            <v>185.56520270270269</v>
          </cell>
          <cell r="AI48">
            <v>198.01736486486485</v>
          </cell>
          <cell r="AJ48">
            <v>197.35648648648646</v>
          </cell>
          <cell r="AK48">
            <v>166.35648648648649</v>
          </cell>
          <cell r="AL48">
            <v>133.73387837837839</v>
          </cell>
          <cell r="AM48">
            <v>104.62083783783784</v>
          </cell>
          <cell r="AN48">
            <v>79.017364864864874</v>
          </cell>
          <cell r="AO48">
            <v>53.546067567567576</v>
          </cell>
          <cell r="AP48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4">
          <cell r="C54" t="str">
            <v>US$ / SDR (p.a.)</v>
          </cell>
          <cell r="D54">
            <v>0</v>
          </cell>
          <cell r="E54">
            <v>0</v>
          </cell>
          <cell r="F54">
            <v>0</v>
          </cell>
          <cell r="G54">
            <v>1.4590000000000001</v>
          </cell>
          <cell r="H54">
            <v>1.49305</v>
          </cell>
          <cell r="I54">
            <v>1.5660099999999999</v>
          </cell>
          <cell r="J54">
            <v>1.51712</v>
          </cell>
          <cell r="K54">
            <v>1.4945999999999999</v>
          </cell>
          <cell r="L54">
            <v>1.4930000000000001</v>
          </cell>
          <cell r="M54">
            <v>1.4770000000000001</v>
          </cell>
          <cell r="N54">
            <v>1.4630000000000001</v>
          </cell>
          <cell r="O54">
            <v>1.4450000000000001</v>
          </cell>
          <cell r="P54">
            <v>1.423</v>
          </cell>
          <cell r="Q54">
            <v>1.423</v>
          </cell>
          <cell r="R54">
            <v>1.393</v>
          </cell>
          <cell r="S54">
            <v>1.3819999999999999</v>
          </cell>
          <cell r="T54">
            <v>1.363</v>
          </cell>
          <cell r="U54">
            <v>1.3660000000000001</v>
          </cell>
          <cell r="V54">
            <v>1.3759999999999999</v>
          </cell>
          <cell r="W54">
            <v>1.3620000000000001</v>
          </cell>
          <cell r="X54">
            <v>1.34</v>
          </cell>
          <cell r="Y54">
            <v>1.341</v>
          </cell>
          <cell r="Z54">
            <v>1.4</v>
          </cell>
          <cell r="AA54">
            <v>1.3560000000000001</v>
          </cell>
          <cell r="AB54">
            <v>1.3819999999999999</v>
          </cell>
          <cell r="AC54">
            <v>1.3480000000000001</v>
          </cell>
          <cell r="AD54">
            <v>1.36</v>
          </cell>
          <cell r="AE54">
            <v>1.379</v>
          </cell>
          <cell r="AF54">
            <v>1.367</v>
          </cell>
          <cell r="AG54">
            <v>1.353</v>
          </cell>
          <cell r="AH54">
            <v>1.357</v>
          </cell>
          <cell r="AI54">
            <v>1.365</v>
          </cell>
          <cell r="AJ54">
            <v>1.373</v>
          </cell>
          <cell r="AK54">
            <v>1.38</v>
          </cell>
          <cell r="AL54">
            <v>1.387</v>
          </cell>
          <cell r="AM54">
            <v>1.394035507246377</v>
          </cell>
          <cell r="AN54">
            <v>1.4011067018483516</v>
          </cell>
          <cell r="AO54">
            <v>1.4082137648287421</v>
          </cell>
          <cell r="AP54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5">
          <cell r="AK55">
            <v>0</v>
          </cell>
          <cell r="AL55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0">
          <cell r="AK60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5</v>
          </cell>
          <cell r="AM103">
            <v>5</v>
          </cell>
          <cell r="AN103">
            <v>5</v>
          </cell>
          <cell r="AO103">
            <v>5</v>
          </cell>
          <cell r="AP103">
            <v>5</v>
          </cell>
          <cell r="AQ103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1">
          <cell r="D151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6">
          <cell r="AP156">
            <v>0</v>
          </cell>
          <cell r="AQ156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5</v>
          </cell>
          <cell r="AM199">
            <v>10</v>
          </cell>
          <cell r="AN199">
            <v>15</v>
          </cell>
          <cell r="AO199">
            <v>20</v>
          </cell>
          <cell r="AP199">
            <v>25</v>
          </cell>
          <cell r="AQ199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4"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7"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1.8749999999999999E-2</v>
          </cell>
          <cell r="AM247">
            <v>5.6249999999999994E-2</v>
          </cell>
          <cell r="AN247">
            <v>9.375E-2</v>
          </cell>
          <cell r="AO247">
            <v>0.13125000000000001</v>
          </cell>
          <cell r="AP247">
            <v>0.16874999999999998</v>
          </cell>
          <cell r="AQ247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3">
          <cell r="W253">
            <v>-0.21748437499999995</v>
          </cell>
          <cell r="X253">
            <v>-0.12648437499999998</v>
          </cell>
          <cell r="Y253">
            <v>1.5156250000000204E-3</v>
          </cell>
          <cell r="Z253">
            <v>-0.11048437499999997</v>
          </cell>
          <cell r="AA253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2">
          <cell r="AF22">
            <v>0</v>
          </cell>
          <cell r="AG22">
            <v>15</v>
          </cell>
          <cell r="AH22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4">
          <cell r="AE34">
            <v>2.5</v>
          </cell>
          <cell r="AF34">
            <v>2.5</v>
          </cell>
          <cell r="AG34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15</v>
          </cell>
          <cell r="AH43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5">
          <cell r="AE55">
            <v>2.5</v>
          </cell>
          <cell r="AF55">
            <v>2.5</v>
          </cell>
          <cell r="AG55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4">
          <cell r="AK64">
            <v>3</v>
          </cell>
          <cell r="AL64">
            <v>3</v>
          </cell>
          <cell r="AM64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5">
          <cell r="AJ75">
            <v>1.25</v>
          </cell>
          <cell r="AK75">
            <v>1.25</v>
          </cell>
          <cell r="AL75">
            <v>1.25</v>
          </cell>
          <cell r="AM75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4">
          <cell r="AD84">
            <v>0</v>
          </cell>
          <cell r="AE84">
            <v>0</v>
          </cell>
          <cell r="AF84">
            <v>0</v>
          </cell>
          <cell r="AG84">
            <v>15</v>
          </cell>
          <cell r="AH84">
            <v>30</v>
          </cell>
          <cell r="AI84">
            <v>30</v>
          </cell>
          <cell r="AJ84">
            <v>30</v>
          </cell>
          <cell r="AK84">
            <v>27</v>
          </cell>
          <cell r="AL84">
            <v>24</v>
          </cell>
          <cell r="AM84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5">
          <cell r="AF95">
            <v>2.5</v>
          </cell>
          <cell r="AG95">
            <v>5</v>
          </cell>
          <cell r="AH95">
            <v>5</v>
          </cell>
          <cell r="AI95">
            <v>5</v>
          </cell>
          <cell r="AJ95">
            <v>3.75</v>
          </cell>
          <cell r="AK95">
            <v>2.5</v>
          </cell>
          <cell r="AL95">
            <v>1.25</v>
          </cell>
          <cell r="AM95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4">
          <cell r="AG104">
            <v>0.375</v>
          </cell>
          <cell r="AH104">
            <v>1.29375</v>
          </cell>
          <cell r="AI104">
            <v>1.9500000000000002</v>
          </cell>
          <cell r="AJ104">
            <v>1.9500000000000002</v>
          </cell>
          <cell r="AK104">
            <v>1.9237500000000001</v>
          </cell>
          <cell r="AL104">
            <v>1.7850000000000001</v>
          </cell>
          <cell r="AM104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6"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0.3</v>
          </cell>
          <cell r="AH116">
            <v>0.4375</v>
          </cell>
          <cell r="AI116">
            <v>0.47499999999999998</v>
          </cell>
          <cell r="AJ116">
            <v>0.41562500000000002</v>
          </cell>
          <cell r="AK116">
            <v>0.3046875</v>
          </cell>
          <cell r="AL116">
            <v>0.1875</v>
          </cell>
          <cell r="AM116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3">
          <cell r="G103">
            <v>0</v>
          </cell>
          <cell r="H103">
            <v>5.0424411911906661</v>
          </cell>
          <cell r="I103">
            <v>5.0931706826049021</v>
          </cell>
          <cell r="J103">
            <v>5.1461635869222331</v>
          </cell>
          <cell r="K103">
            <v>5.20728720613379</v>
          </cell>
          <cell r="L103">
            <v>20.489062666851591</v>
          </cell>
          <cell r="M103">
            <v>5.5690031692850566</v>
          </cell>
          <cell r="N103">
            <v>6.025330486663445</v>
          </cell>
          <cell r="O103">
            <v>5.7985968860836286</v>
          </cell>
          <cell r="P103">
            <v>6.2432295445723813</v>
          </cell>
          <cell r="Q103">
            <v>23.636160086604512</v>
          </cell>
          <cell r="R103">
            <v>7.6423427039055793</v>
          </cell>
          <cell r="S103">
            <v>8.0450727486064295</v>
          </cell>
          <cell r="T103">
            <v>7.6778010556656255</v>
          </cell>
          <cell r="U103">
            <v>8.0940748052969145</v>
          </cell>
          <cell r="V103">
            <v>31.459291313474552</v>
          </cell>
          <cell r="W103">
            <v>27.72059293124002</v>
          </cell>
          <cell r="X103">
            <v>27.512097559741228</v>
          </cell>
          <cell r="Y103">
            <v>26.923588100423142</v>
          </cell>
          <cell r="Z103">
            <v>27.120926099022583</v>
          </cell>
          <cell r="AA103">
            <v>109.27720469042697</v>
          </cell>
          <cell r="AB103">
            <v>29.21785735220281</v>
          </cell>
          <cell r="AC103">
            <v>26.726117119056681</v>
          </cell>
          <cell r="AD103">
            <v>40.503482057045332</v>
          </cell>
          <cell r="AE103">
            <v>26.331767031303166</v>
          </cell>
          <cell r="AF103">
            <v>122.77922355960797</v>
          </cell>
          <cell r="AG103">
            <v>130.11520375596893</v>
          </cell>
          <cell r="AH103">
            <v>150.92513788079117</v>
          </cell>
          <cell r="AI103">
            <v>162.18631022583764</v>
          </cell>
          <cell r="AJ103">
            <v>79.134773530666635</v>
          </cell>
          <cell r="AK103">
            <v>76.696943005936987</v>
          </cell>
          <cell r="AL103">
            <v>62.570545352529507</v>
          </cell>
          <cell r="AM103">
            <v>50.953380667792715</v>
          </cell>
          <cell r="AN103">
            <v>43.50353045168454</v>
          </cell>
          <cell r="AO103">
            <v>31.731198845924155</v>
          </cell>
          <cell r="AP103">
            <v>30.551307314673597</v>
          </cell>
          <cell r="AQ103">
            <v>29.356301706543753</v>
          </cell>
          <cell r="AR103">
            <v>25.340911629760168</v>
          </cell>
          <cell r="AS103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5">
          <cell r="AA105">
            <v>78.86</v>
          </cell>
          <cell r="AB105">
            <v>19.715</v>
          </cell>
          <cell r="AC105">
            <v>19.715</v>
          </cell>
          <cell r="AD105">
            <v>19.715</v>
          </cell>
          <cell r="AE105">
            <v>19.715</v>
          </cell>
          <cell r="AF105">
            <v>78.859999999999985</v>
          </cell>
          <cell r="AG105">
            <v>102.03851511056511</v>
          </cell>
          <cell r="AH105">
            <v>115.93004534034652</v>
          </cell>
          <cell r="AI105">
            <v>131.49957387195053</v>
          </cell>
          <cell r="AJ105">
            <v>52.883013739598645</v>
          </cell>
          <cell r="AK105">
            <v>52.917459433900241</v>
          </cell>
          <cell r="AL105">
            <v>52.164969101194657</v>
          </cell>
          <cell r="AM105">
            <v>42.515884105675724</v>
          </cell>
          <cell r="AN105">
            <v>36.724956140350876</v>
          </cell>
          <cell r="AO105">
            <v>14.346539473684212</v>
          </cell>
          <cell r="AP105">
            <v>14.376872807017545</v>
          </cell>
          <cell r="AQ105">
            <v>14.407122807017542</v>
          </cell>
          <cell r="AR105">
            <v>11.574978070175439</v>
          </cell>
          <cell r="AS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0.2</v>
          </cell>
          <cell r="AI120">
            <v>0.2</v>
          </cell>
          <cell r="AJ120">
            <v>0.2</v>
          </cell>
          <cell r="AK120">
            <v>0.2</v>
          </cell>
          <cell r="AL120">
            <v>0.2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2">
          <cell r="AA122">
            <v>30.417204690426974</v>
          </cell>
          <cell r="AB122">
            <v>6.8164573522028107</v>
          </cell>
          <cell r="AC122">
            <v>7.0111171190566832</v>
          </cell>
          <cell r="AD122">
            <v>6.4220820570453299</v>
          </cell>
          <cell r="AE122">
            <v>6.6167670313031657</v>
          </cell>
          <cell r="AF122">
            <v>26.866423559607988</v>
          </cell>
          <cell r="AG122">
            <v>23.621688645403815</v>
          </cell>
          <cell r="AH122">
            <v>19.373765040444631</v>
          </cell>
          <cell r="AI122">
            <v>14.532646353887124</v>
          </cell>
          <cell r="AJ122">
            <v>10.841109791067991</v>
          </cell>
          <cell r="AK122">
            <v>8.7252648220367455</v>
          </cell>
          <cell r="AL122">
            <v>6.6236162513348464</v>
          </cell>
          <cell r="AM122">
            <v>4.6187828206203934</v>
          </cell>
          <cell r="AN122">
            <v>2.9227496491228115</v>
          </cell>
          <cell r="AO122">
            <v>1.9013197368421064</v>
          </cell>
          <cell r="AP122">
            <v>1.3268514912280707</v>
          </cell>
          <cell r="AQ122">
            <v>0.75117157894736963</v>
          </cell>
          <cell r="AR122">
            <v>0.23152956140350978</v>
          </cell>
          <cell r="AS122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8">
          <cell r="H138">
            <v>8</v>
          </cell>
          <cell r="I138">
            <v>8</v>
          </cell>
          <cell r="J138">
            <v>8</v>
          </cell>
          <cell r="K138">
            <v>8</v>
          </cell>
          <cell r="L138">
            <v>32</v>
          </cell>
          <cell r="M138">
            <v>8</v>
          </cell>
          <cell r="N138">
            <v>8</v>
          </cell>
          <cell r="O138">
            <v>8</v>
          </cell>
          <cell r="P138">
            <v>8</v>
          </cell>
          <cell r="Q138">
            <v>32</v>
          </cell>
          <cell r="R138">
            <v>8</v>
          </cell>
          <cell r="S138">
            <v>8</v>
          </cell>
          <cell r="T138">
            <v>8</v>
          </cell>
          <cell r="U138">
            <v>8</v>
          </cell>
          <cell r="V138">
            <v>32</v>
          </cell>
          <cell r="W138">
            <v>8</v>
          </cell>
          <cell r="X138">
            <v>8</v>
          </cell>
          <cell r="Y138">
            <v>8</v>
          </cell>
          <cell r="Z138">
            <v>8</v>
          </cell>
          <cell r="AA138">
            <v>32</v>
          </cell>
          <cell r="AB138">
            <v>8</v>
          </cell>
          <cell r="AC138">
            <v>8</v>
          </cell>
          <cell r="AD138">
            <v>8</v>
          </cell>
          <cell r="AE138">
            <v>8</v>
          </cell>
          <cell r="AF138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1">
          <cell r="AF141">
            <v>105.72642355960799</v>
          </cell>
          <cell r="AG141">
            <v>125.66020375596894</v>
          </cell>
          <cell r="AH141">
            <v>135.30381038079111</v>
          </cell>
          <cell r="AI141">
            <v>146.24122022583768</v>
          </cell>
          <cell r="AJ141">
            <v>63.724123530666631</v>
          </cell>
          <cell r="AK141">
            <v>61.64272425593699</v>
          </cell>
          <cell r="AL141">
            <v>58.788585352529495</v>
          </cell>
          <cell r="AM141">
            <v>47.13466692629612</v>
          </cell>
          <cell r="AN141">
            <v>39.64770578947369</v>
          </cell>
          <cell r="AO141">
            <v>16.247859210526315</v>
          </cell>
          <cell r="AP141">
            <v>15.703724298245616</v>
          </cell>
          <cell r="AQ141">
            <v>15.158294385964913</v>
          </cell>
          <cell r="AR141">
            <v>11.806507631578949</v>
          </cell>
          <cell r="AS141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6">
          <cell r="AF156">
            <v>0.04</v>
          </cell>
          <cell r="AG156">
            <v>0.04</v>
          </cell>
          <cell r="AH156">
            <v>0.23600000000000002</v>
          </cell>
          <cell r="AI156">
            <v>0.22800000000000001</v>
          </cell>
          <cell r="AJ156">
            <v>0.22000000000000003</v>
          </cell>
          <cell r="AK156">
            <v>0.21200000000000002</v>
          </cell>
          <cell r="AL156">
            <v>0.20400000000000001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8">
          <cell r="AA158">
            <v>720.99960990225804</v>
          </cell>
          <cell r="AB158">
            <v>701.23873522028077</v>
          </cell>
          <cell r="AC158">
            <v>681.51871190566817</v>
          </cell>
          <cell r="AD158">
            <v>661.80120570453278</v>
          </cell>
          <cell r="AE158">
            <v>642.08370313031639</v>
          </cell>
          <cell r="AF158">
            <v>642.08370313031639</v>
          </cell>
          <cell r="AG158">
            <v>539.52295857981289</v>
          </cell>
          <cell r="AH158">
            <v>423.59869417651623</v>
          </cell>
          <cell r="AI158">
            <v>291.90105358235064</v>
          </cell>
          <cell r="AJ158">
            <v>239.0254195780482</v>
          </cell>
          <cell r="AK158">
            <v>186.11207250511623</v>
          </cell>
          <cell r="AL158">
            <v>133.94710340392157</v>
          </cell>
          <cell r="AM158">
            <v>91.431219298245878</v>
          </cell>
          <cell r="AN158">
            <v>54.706263157894981</v>
          </cell>
          <cell r="AO158">
            <v>40.359723684210749</v>
          </cell>
          <cell r="AP158">
            <v>25.982850877193208</v>
          </cell>
          <cell r="AQ158">
            <v>11.575728070175661</v>
          </cell>
          <cell r="AR158">
            <v>7.500000002274021E-4</v>
          </cell>
          <cell r="AS158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4"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  <cell r="AD174">
            <v>1</v>
          </cell>
          <cell r="AE174">
            <v>1</v>
          </cell>
          <cell r="AF174">
            <v>1</v>
          </cell>
          <cell r="AG174">
            <v>1</v>
          </cell>
          <cell r="AH174">
            <v>0.8</v>
          </cell>
          <cell r="AI174">
            <v>0.60000000000000009</v>
          </cell>
          <cell r="AJ174">
            <v>0.40000000000000008</v>
          </cell>
          <cell r="AK174">
            <v>0.20000000000000007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0">
          <cell r="G180">
            <v>11.095000000000001</v>
          </cell>
          <cell r="H180">
            <v>9.734</v>
          </cell>
          <cell r="I180">
            <v>9.7360000000000007</v>
          </cell>
          <cell r="J180">
            <v>9.9760000000000009</v>
          </cell>
          <cell r="K180">
            <v>10.087999999999999</v>
          </cell>
          <cell r="L180">
            <v>10.087999999999999</v>
          </cell>
          <cell r="M180">
            <v>10.382</v>
          </cell>
          <cell r="N180">
            <v>10.704000000000001</v>
          </cell>
          <cell r="O180">
            <v>10.747</v>
          </cell>
          <cell r="P180">
            <v>10.954000000000001</v>
          </cell>
          <cell r="Q180">
            <v>10.954000000000001</v>
          </cell>
          <cell r="R180">
            <v>11.819000000000001</v>
          </cell>
          <cell r="S180">
            <v>12</v>
          </cell>
          <cell r="T180">
            <v>12</v>
          </cell>
          <cell r="U180">
            <v>12</v>
          </cell>
          <cell r="V180">
            <v>12</v>
          </cell>
          <cell r="W180">
            <v>12</v>
          </cell>
          <cell r="X180">
            <v>12</v>
          </cell>
          <cell r="Y180">
            <v>12</v>
          </cell>
          <cell r="Z180">
            <v>12</v>
          </cell>
          <cell r="AA180">
            <v>12</v>
          </cell>
          <cell r="AB180">
            <v>12</v>
          </cell>
          <cell r="AC180">
            <v>12</v>
          </cell>
          <cell r="AD180">
            <v>12</v>
          </cell>
          <cell r="AE180">
            <v>12</v>
          </cell>
          <cell r="AF180">
            <v>12</v>
          </cell>
          <cell r="AG180">
            <v>12</v>
          </cell>
          <cell r="AH180">
            <v>12</v>
          </cell>
          <cell r="AI180">
            <v>12</v>
          </cell>
          <cell r="AJ180">
            <v>12</v>
          </cell>
          <cell r="AK180">
            <v>12</v>
          </cell>
          <cell r="AL180">
            <v>12</v>
          </cell>
          <cell r="AM180">
            <v>12</v>
          </cell>
          <cell r="AN180">
            <v>12</v>
          </cell>
          <cell r="AO180">
            <v>12</v>
          </cell>
          <cell r="AP180">
            <v>12</v>
          </cell>
          <cell r="AQ180">
            <v>12</v>
          </cell>
          <cell r="AR180">
            <v>12</v>
          </cell>
          <cell r="AS180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10</v>
          </cell>
          <cell r="Z184">
            <v>0</v>
          </cell>
          <cell r="AA184">
            <v>10</v>
          </cell>
          <cell r="AB184">
            <v>0</v>
          </cell>
          <cell r="AC184">
            <v>0</v>
          </cell>
          <cell r="AD184">
            <v>9</v>
          </cell>
          <cell r="AE184">
            <v>0</v>
          </cell>
          <cell r="AF184">
            <v>9</v>
          </cell>
          <cell r="AG184">
            <v>0</v>
          </cell>
          <cell r="AH184">
            <v>9</v>
          </cell>
          <cell r="AI184">
            <v>9</v>
          </cell>
          <cell r="AJ184">
            <v>9</v>
          </cell>
          <cell r="AK184">
            <v>9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2">
          <cell r="G252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6">
          <cell r="G256">
            <v>36793.955718171295</v>
          </cell>
          <cell r="H256" t="str">
            <v>Interest</v>
          </cell>
          <cell r="I256" t="str">
            <v>Grace</v>
          </cell>
          <cell r="J256" t="str">
            <v>Maturity</v>
          </cell>
          <cell r="K256">
            <v>1994</v>
          </cell>
          <cell r="L256">
            <v>1995</v>
          </cell>
          <cell r="M256">
            <v>1995</v>
          </cell>
          <cell r="N256">
            <v>1995</v>
          </cell>
          <cell r="O256">
            <v>1995</v>
          </cell>
          <cell r="P256">
            <v>1995</v>
          </cell>
          <cell r="Q256">
            <v>1996</v>
          </cell>
          <cell r="R256">
            <v>1996</v>
          </cell>
          <cell r="S256">
            <v>1996</v>
          </cell>
          <cell r="T256">
            <v>1996</v>
          </cell>
          <cell r="U256">
            <v>1996</v>
          </cell>
          <cell r="V256">
            <v>1997</v>
          </cell>
          <cell r="W256">
            <v>1997</v>
          </cell>
          <cell r="X256">
            <v>1997</v>
          </cell>
          <cell r="Y256">
            <v>1997</v>
          </cell>
          <cell r="Z256">
            <v>1997</v>
          </cell>
          <cell r="AA256">
            <v>1998</v>
          </cell>
          <cell r="AB256">
            <v>1998</v>
          </cell>
          <cell r="AC256">
            <v>1998</v>
          </cell>
          <cell r="AD256">
            <v>1998</v>
          </cell>
          <cell r="AE256">
            <v>1998</v>
          </cell>
          <cell r="AF256">
            <v>1999</v>
          </cell>
          <cell r="AG256">
            <v>1999</v>
          </cell>
          <cell r="AH256">
            <v>1999</v>
          </cell>
          <cell r="AI256">
            <v>1999</v>
          </cell>
          <cell r="AJ256">
            <v>1999</v>
          </cell>
          <cell r="AK256">
            <v>2000</v>
          </cell>
          <cell r="AL256">
            <v>2001</v>
          </cell>
          <cell r="AM256">
            <v>2002</v>
          </cell>
          <cell r="AN256">
            <v>2003</v>
          </cell>
          <cell r="AO256">
            <v>2004</v>
          </cell>
          <cell r="AP256">
            <v>2005</v>
          </cell>
          <cell r="AQ256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1"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5">
          <cell r="AJ285">
            <v>-14</v>
          </cell>
          <cell r="AK285">
            <v>27.839215982961392</v>
          </cell>
          <cell r="AL285">
            <v>-97.098353258987331</v>
          </cell>
          <cell r="AM285">
            <v>-79.418501364737324</v>
          </cell>
          <cell r="AN285">
            <v>-30.75617755730633</v>
          </cell>
          <cell r="AO285">
            <v>4.0852529118658936</v>
          </cell>
          <cell r="AP285">
            <v>-52.83597707197822</v>
          </cell>
          <cell r="AQ285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0.56225000000000058</v>
          </cell>
          <cell r="X36">
            <v>0.56225000000000058</v>
          </cell>
          <cell r="Y36">
            <v>0.56225000000000058</v>
          </cell>
          <cell r="Z36">
            <v>0.56225000000000058</v>
          </cell>
          <cell r="AA36">
            <v>2.2490000000000023</v>
          </cell>
          <cell r="AB36">
            <v>0.3</v>
          </cell>
          <cell r="AC36">
            <v>0</v>
          </cell>
          <cell r="AD36">
            <v>0</v>
          </cell>
          <cell r="AE36">
            <v>0</v>
          </cell>
          <cell r="AF36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2"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4">
          <cell r="AB54">
            <v>0.49107142857142855</v>
          </cell>
          <cell r="AC54">
            <v>0.53715308863025957</v>
          </cell>
          <cell r="AD54">
            <v>0.53859964093357271</v>
          </cell>
          <cell r="AE54">
            <v>0.26978417266187049</v>
          </cell>
          <cell r="AF54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-1.1185</v>
          </cell>
          <cell r="X63">
            <v>-1.1185</v>
          </cell>
          <cell r="Y63">
            <v>-1.1185</v>
          </cell>
          <cell r="Z63">
            <v>-1.1185</v>
          </cell>
          <cell r="AA63">
            <v>-4.4740000000000002</v>
          </cell>
          <cell r="AB63">
            <v>0.28534791730071696</v>
          </cell>
          <cell r="AC63">
            <v>0.28534791730071696</v>
          </cell>
          <cell r="AD63">
            <v>0.28534791730071696</v>
          </cell>
          <cell r="AE63">
            <v>0.28534791730071696</v>
          </cell>
          <cell r="AF63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W73">
            <v>-2.4205000000000014</v>
          </cell>
          <cell r="X73">
            <v>-2.4205000000000014</v>
          </cell>
          <cell r="Y73">
            <v>-2.4205000000000014</v>
          </cell>
          <cell r="Z73">
            <v>-2.4205000000000014</v>
          </cell>
          <cell r="AA73">
            <v>-9.6820000000000057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6">
          <cell r="AF76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20</v>
          </cell>
          <cell r="V82">
            <v>20</v>
          </cell>
          <cell r="W82">
            <v>0</v>
          </cell>
          <cell r="X82">
            <v>0</v>
          </cell>
          <cell r="Y82">
            <v>0</v>
          </cell>
          <cell r="Z82">
            <v>15</v>
          </cell>
          <cell r="AA82">
            <v>15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0">
          <cell r="G10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3">
          <cell r="H13">
            <v>1991</v>
          </cell>
          <cell r="I13">
            <v>1992</v>
          </cell>
          <cell r="J13">
            <v>1993</v>
          </cell>
          <cell r="K13">
            <v>1994</v>
          </cell>
          <cell r="L13">
            <v>1995</v>
          </cell>
          <cell r="M13">
            <v>1995</v>
          </cell>
          <cell r="N13">
            <v>1995</v>
          </cell>
          <cell r="O13">
            <v>1995</v>
          </cell>
          <cell r="P13">
            <v>1995</v>
          </cell>
          <cell r="Q13">
            <v>1996</v>
          </cell>
          <cell r="R13">
            <v>1996</v>
          </cell>
          <cell r="S13">
            <v>1996</v>
          </cell>
          <cell r="T13">
            <v>1996</v>
          </cell>
          <cell r="U13">
            <v>1996</v>
          </cell>
          <cell r="V13">
            <v>1997</v>
          </cell>
          <cell r="W13">
            <v>1997</v>
          </cell>
          <cell r="X13">
            <v>1997</v>
          </cell>
          <cell r="Y13">
            <v>1997</v>
          </cell>
          <cell r="Z13">
            <v>1997</v>
          </cell>
          <cell r="AA13">
            <v>1998</v>
          </cell>
          <cell r="AB13">
            <v>1998</v>
          </cell>
          <cell r="AC13">
            <v>1998</v>
          </cell>
          <cell r="AD13">
            <v>1998</v>
          </cell>
          <cell r="AE13">
            <v>1998</v>
          </cell>
          <cell r="AF13">
            <v>1999</v>
          </cell>
          <cell r="AG13">
            <v>1999</v>
          </cell>
          <cell r="AH13">
            <v>1999</v>
          </cell>
          <cell r="AI13">
            <v>1999</v>
          </cell>
          <cell r="AJ13">
            <v>1999</v>
          </cell>
          <cell r="AK13">
            <v>2000</v>
          </cell>
          <cell r="AL13">
            <v>2001</v>
          </cell>
          <cell r="AM13">
            <v>2002</v>
          </cell>
          <cell r="AN13">
            <v>2003</v>
          </cell>
          <cell r="AO13">
            <v>2004</v>
          </cell>
          <cell r="AP13">
            <v>2005</v>
          </cell>
          <cell r="AQ13">
            <v>2006</v>
          </cell>
          <cell r="AR13">
            <v>2007</v>
          </cell>
          <cell r="AS13">
            <v>2008</v>
          </cell>
          <cell r="AT13">
            <v>2009</v>
          </cell>
          <cell r="AU13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7">
          <cell r="AJ17">
            <v>15.655755990089727</v>
          </cell>
          <cell r="AK17">
            <v>19.647694388849654</v>
          </cell>
          <cell r="AL17">
            <v>23.168017505942153</v>
          </cell>
          <cell r="AM17">
            <v>27.087517563928944</v>
          </cell>
          <cell r="AN17">
            <v>27.751699603801399</v>
          </cell>
          <cell r="AO17">
            <v>27.52741198116642</v>
          </cell>
          <cell r="AP17">
            <v>27.377699573449846</v>
          </cell>
          <cell r="AQ17">
            <v>27.590379525092377</v>
          </cell>
          <cell r="AR17">
            <v>34.781686558021029</v>
          </cell>
          <cell r="AS17">
            <v>29.418705713769757</v>
          </cell>
          <cell r="AT17">
            <v>30.720648797405349</v>
          </cell>
          <cell r="AU17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1">
          <cell r="AJ21">
            <v>49.94941460286033</v>
          </cell>
          <cell r="AK21">
            <v>43.789429199674089</v>
          </cell>
          <cell r="AL21">
            <v>44.152184074382035</v>
          </cell>
          <cell r="AM21">
            <v>43.764390706885948</v>
          </cell>
          <cell r="AN21">
            <v>40.576002986904747</v>
          </cell>
          <cell r="AO21">
            <v>38.253474421696403</v>
          </cell>
          <cell r="AP21">
            <v>36.359969369877241</v>
          </cell>
          <cell r="AQ21">
            <v>35.181014162523176</v>
          </cell>
          <cell r="AR21">
            <v>34.71800145512875</v>
          </cell>
          <cell r="AS21">
            <v>34.823992060556833</v>
          </cell>
          <cell r="AT21">
            <v>34.799292660313554</v>
          </cell>
          <cell r="AU21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3">
          <cell r="AJ23">
            <v>157.92876744439877</v>
          </cell>
          <cell r="AK23">
            <v>184.00778043749193</v>
          </cell>
          <cell r="AL23">
            <v>211.95244754198131</v>
          </cell>
          <cell r="AM23">
            <v>246.18004680865329</v>
          </cell>
          <cell r="AN23">
            <v>178.87943869990997</v>
          </cell>
          <cell r="AO23">
            <v>187.78615582900323</v>
          </cell>
          <cell r="AP23">
            <v>174.00880514887243</v>
          </cell>
          <cell r="AQ23">
            <v>155.65672454926747</v>
          </cell>
          <cell r="AR23">
            <v>150.54571654208817</v>
          </cell>
          <cell r="AS23">
            <v>144.56345090379145</v>
          </cell>
          <cell r="AT23">
            <v>146.062018518049</v>
          </cell>
          <cell r="AU23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5"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AJ49">
            <v>6.8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4">
          <cell r="AJ54">
            <v>-69.001897395209198</v>
          </cell>
          <cell r="AK54">
            <v>-34.647675907836998</v>
          </cell>
          <cell r="AL54">
            <v>-87.498884354269478</v>
          </cell>
          <cell r="AM54">
            <v>-94.359046545111852</v>
          </cell>
          <cell r="AN54">
            <v>33.60259462876104</v>
          </cell>
          <cell r="AO54">
            <v>31.208279057211172</v>
          </cell>
          <cell r="AP54">
            <v>39.316584718902789</v>
          </cell>
          <cell r="AQ54">
            <v>32.344108908885488</v>
          </cell>
          <cell r="AR54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7">
          <cell r="AJ67">
            <v>1432.7833298551159</v>
          </cell>
          <cell r="AK67">
            <v>1357.7914820776509</v>
          </cell>
          <cell r="AL67">
            <v>1326.4951871665567</v>
          </cell>
          <cell r="AM67">
            <v>1272.5759147327174</v>
          </cell>
          <cell r="AN67">
            <v>1262.5990655110127</v>
          </cell>
          <cell r="AO67">
            <v>1229.647861732836</v>
          </cell>
          <cell r="AP67">
            <v>1213.1035620463497</v>
          </cell>
          <cell r="AQ67">
            <v>1197.3062528868488</v>
          </cell>
          <cell r="AR67">
            <v>1186.1273664374473</v>
          </cell>
          <cell r="AS67">
            <v>1189.9612930532462</v>
          </cell>
          <cell r="AT67">
            <v>1179.7246799771385</v>
          </cell>
          <cell r="AU67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0">
          <cell r="AJ80">
            <v>22.150633879118367</v>
          </cell>
          <cell r="AK80">
            <v>22.093625604441659</v>
          </cell>
          <cell r="AL80">
            <v>24.131941118897757</v>
          </cell>
          <cell r="AM80">
            <v>25.465025523697914</v>
          </cell>
          <cell r="AN80">
            <v>16.741970808267453</v>
          </cell>
          <cell r="AO80">
            <v>18.812363174687906</v>
          </cell>
          <cell r="AP80">
            <v>16.234183578653294</v>
          </cell>
          <cell r="AQ80">
            <v>13.627982043352091</v>
          </cell>
          <cell r="AR80">
            <v>12.369361617284365</v>
          </cell>
          <cell r="AS80">
            <v>11.265989182478558</v>
          </cell>
          <cell r="AT80">
            <v>10.388329061099736</v>
          </cell>
          <cell r="AU80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8">
          <cell r="U88">
            <v>425.77946564323076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501.89173115240743</v>
          </cell>
          <cell r="AA88">
            <v>115.52422556425198</v>
          </cell>
          <cell r="AB88">
            <v>131.89903148460701</v>
          </cell>
          <cell r="AC88">
            <v>138.83851851851853</v>
          </cell>
          <cell r="AD88">
            <v>105.26193548387099</v>
          </cell>
          <cell r="AE88">
            <v>782.19234879247699</v>
          </cell>
          <cell r="AF88">
            <v>83.526300000000006</v>
          </cell>
          <cell r="AG88">
            <v>110.32574999999999</v>
          </cell>
          <cell r="AH88">
            <v>113.24499999999999</v>
          </cell>
          <cell r="AI88">
            <v>97.237650000000002</v>
          </cell>
          <cell r="AJ88">
            <v>637.69319999999993</v>
          </cell>
          <cell r="AK88">
            <v>601.93704703965511</v>
          </cell>
          <cell r="AL88">
            <v>661.00358464906731</v>
          </cell>
          <cell r="AM88">
            <v>741.38366402853512</v>
          </cell>
          <cell r="AN88">
            <v>788.63919741000507</v>
          </cell>
          <cell r="AO88">
            <v>850.0724777282627</v>
          </cell>
          <cell r="AP88">
            <v>913.99972609157123</v>
          </cell>
          <cell r="AQ88">
            <v>975.9162968046387</v>
          </cell>
          <cell r="AR88">
            <v>1047.0325734826799</v>
          </cell>
          <cell r="AS88">
            <v>1123.7591204674907</v>
          </cell>
          <cell r="AT88">
            <v>1206.1081888153487</v>
          </cell>
          <cell r="AU88">
            <v>1294.4917968917373</v>
          </cell>
        </row>
        <row r="89">
          <cell r="G89" t="str">
            <v>Source:  Data provided by the Georgian authorities and Fund staff estimates.</v>
          </cell>
        </row>
        <row r="90">
          <cell r="G90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8">
          <cell r="G668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1">
          <cell r="AJ671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3">
          <cell r="AJ673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5">
          <cell r="AJ675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8">
          <cell r="AJ678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0">
          <cell r="AJ680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2">
          <cell r="AJ682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4">
          <cell r="AJ684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6">
          <cell r="AJ686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89">
          <cell r="AJ689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1">
          <cell r="AJ691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3">
          <cell r="AJ693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6">
          <cell r="AJ696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8">
          <cell r="C8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2">
          <cell r="AF12">
            <v>1999</v>
          </cell>
          <cell r="AG12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0">
          <cell r="AF20">
            <v>14</v>
          </cell>
          <cell r="AG20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2">
          <cell r="AF32">
            <v>45.521099999999997</v>
          </cell>
          <cell r="AG32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4">
          <cell r="AF34">
            <v>146.74613212707726</v>
          </cell>
          <cell r="AG34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6">
          <cell r="AF46" t="str">
            <v>...</v>
          </cell>
          <cell r="AG46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8">
          <cell r="AF48">
            <v>477.21300412707728</v>
          </cell>
          <cell r="AG48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1">
          <cell r="AF51" t="str">
            <v xml:space="preserve">-- </v>
          </cell>
          <cell r="AG51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3">
          <cell r="AF53">
            <v>-50.219691000000012</v>
          </cell>
          <cell r="AG53">
            <v>0.3459292505567646</v>
          </cell>
        </row>
        <row r="54">
          <cell r="C54" t="str">
            <v>Source:  Fund staff estimates</v>
          </cell>
        </row>
        <row r="55">
          <cell r="C55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7">
          <cell r="AA47">
            <v>47.862087591629631</v>
          </cell>
        </row>
        <row r="48">
          <cell r="C48" t="str">
            <v>Sources:  State Department and  Statistics; and Fund staff estimates.</v>
          </cell>
        </row>
        <row r="49">
          <cell r="C49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0">
          <cell r="C60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3">
          <cell r="AA63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5">
          <cell r="L65">
            <v>1216.6878170301247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1357.4217272161643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1505.6777416447526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0">
          <cell r="AA90">
            <v>9.7200000000000006</v>
          </cell>
        </row>
        <row r="91">
          <cell r="C91" t="str">
            <v>Sources:  Georgian authorities; and Fund staff estimates.</v>
          </cell>
        </row>
        <row r="92">
          <cell r="C92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16293.761262138569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5833.8886451869821</v>
          </cell>
          <cell r="E14">
            <v>6879.992387598686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2288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7563.0490658838298</v>
          </cell>
          <cell r="E23">
            <v>8217.7790088887741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1297.2715316612591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230.78434120577614</v>
          </cell>
          <cell r="E35">
            <v>-404.5448317635587</v>
          </cell>
          <cell r="F35">
            <v>184.18975550916016</v>
          </cell>
          <cell r="G35">
            <v>367.05258853241634</v>
          </cell>
          <cell r="H35">
            <v>195.07873019935388</v>
          </cell>
          <cell r="I35">
            <v>129.1911674972699</v>
          </cell>
          <cell r="J35">
            <v>122.3323125350463</v>
          </cell>
          <cell r="K35">
            <v>121.73099174663952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885.30401564245801</v>
          </cell>
          <cell r="E37">
            <v>706.55673345238506</v>
          </cell>
          <cell r="F37">
            <v>1021.8876739631822</v>
          </cell>
          <cell r="G37">
            <v>949.48991348789855</v>
          </cell>
          <cell r="H37">
            <v>1189.0918140796159</v>
          </cell>
          <cell r="I37">
            <v>1402.8174011010049</v>
          </cell>
          <cell r="J37">
            <v>1501.8496720286307</v>
          </cell>
          <cell r="K37">
            <v>1494.4673753145551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238.20719999999997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0.1572167971376075</v>
          </cell>
          <cell r="G40">
            <v>0.17161634104536461</v>
          </cell>
          <cell r="H40">
            <v>0.18043191452557039</v>
          </cell>
          <cell r="I40">
            <v>0.19970316536637256</v>
          </cell>
          <cell r="J40">
            <v>0.21171832201048346</v>
          </cell>
          <cell r="K40">
            <v>0.21067762699135528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2645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3282.2251396648044</v>
          </cell>
          <cell r="E46">
            <v>2945</v>
          </cell>
          <cell r="F46">
            <v>3895.149112986167</v>
          </cell>
          <cell r="G46">
            <v>4577.2474644482108</v>
          </cell>
          <cell r="H46">
            <v>4964.6253383591793</v>
          </cell>
          <cell r="I46">
            <v>5259.6874413174173</v>
          </cell>
          <cell r="J46">
            <v>5589.6721961121038</v>
          </cell>
          <cell r="K46">
            <v>5949.1274528874983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2288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</v>
          </cell>
          <cell r="F49">
            <v>256.2</v>
          </cell>
          <cell r="G49">
            <v>269.01</v>
          </cell>
          <cell r="H49">
            <v>282.46050000000002</v>
          </cell>
          <cell r="I49">
            <v>296.58352500000007</v>
          </cell>
          <cell r="J49">
            <v>311.41270125000005</v>
          </cell>
          <cell r="K49">
            <v>326.98333631250006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177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30</v>
          </cell>
          <cell r="F51">
            <v>30</v>
          </cell>
          <cell r="G51">
            <v>30</v>
          </cell>
          <cell r="H51">
            <v>30</v>
          </cell>
          <cell r="I51">
            <v>30</v>
          </cell>
          <cell r="J51">
            <v>30</v>
          </cell>
          <cell r="K51">
            <v>30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-668.02513966480456</v>
          </cell>
          <cell r="E54">
            <v>-300</v>
          </cell>
          <cell r="F54">
            <v>-401.76280361930003</v>
          </cell>
          <cell r="G54">
            <v>-514.0431068064795</v>
          </cell>
          <cell r="H54">
            <v>-524.14689481920868</v>
          </cell>
          <cell r="I54">
            <v>-460.72551167034635</v>
          </cell>
          <cell r="J54">
            <v>-388.07957988213911</v>
          </cell>
          <cell r="K54">
            <v>-396.9213208865167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-668.02513966480456</v>
          </cell>
          <cell r="E55">
            <v>-300</v>
          </cell>
          <cell r="F55">
            <v>-401.76280361930003</v>
          </cell>
          <cell r="G55">
            <v>-514.0431068064795</v>
          </cell>
          <cell r="H55">
            <v>-524.14689481920868</v>
          </cell>
          <cell r="I55">
            <v>-460.72551167034635</v>
          </cell>
          <cell r="J55">
            <v>-388.07957988213911</v>
          </cell>
          <cell r="K55">
            <v>-396.9213208865167</v>
          </cell>
        </row>
        <row r="57">
          <cell r="A57" t="str">
            <v>Total financing</v>
          </cell>
          <cell r="C57" t="str">
            <v>END</v>
          </cell>
          <cell r="D57">
            <v>637.78434120577617</v>
          </cell>
          <cell r="E57">
            <v>199.4551682364413</v>
          </cell>
          <cell r="F57">
            <v>388.92672572851313</v>
          </cell>
          <cell r="G57">
            <v>364.68597298243486</v>
          </cell>
          <cell r="H57">
            <v>311.4240963685819</v>
          </cell>
          <cell r="I57">
            <v>251.28025932791058</v>
          </cell>
          <cell r="J57">
            <v>181.76344923100086</v>
          </cell>
          <cell r="K57">
            <v>196.45678619026225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230.78434120577614</v>
          </cell>
          <cell r="E58">
            <v>-404.5448317635587</v>
          </cell>
          <cell r="F58">
            <v>184.18975550916016</v>
          </cell>
          <cell r="G58">
            <v>367.05258853241634</v>
          </cell>
          <cell r="H58">
            <v>195.07873019935388</v>
          </cell>
          <cell r="I58">
            <v>129.1911674972699</v>
          </cell>
          <cell r="J58">
            <v>122.3323125350463</v>
          </cell>
          <cell r="K58">
            <v>121.73099174663952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0.1572167971376075</v>
          </cell>
          <cell r="G64">
            <v>0.17161634104536461</v>
          </cell>
          <cell r="H64">
            <v>0.18043191452557039</v>
          </cell>
          <cell r="I64">
            <v>0.19970316536637256</v>
          </cell>
          <cell r="J64">
            <v>0.21171832201048346</v>
          </cell>
          <cell r="K64">
            <v>0.21067762699135528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161.02913645585247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57.655567404009112</v>
          </cell>
          <cell r="E14">
            <v>67.97653559590195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26.327967656872787</v>
          </cell>
          <cell r="E15">
            <v>22.6061752224857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74.744636334058342</v>
          </cell>
          <cell r="E23">
            <v>81.194297296592879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12.820766864774569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2.2808118134303186</v>
          </cell>
          <cell r="E33">
            <v>-3.9970329336529749</v>
          </cell>
          <cell r="F33">
            <v>1.4206664649263931</v>
          </cell>
          <cell r="G33">
            <v>2.5158935689444775</v>
          </cell>
          <cell r="H33">
            <v>1.2527148969125368</v>
          </cell>
          <cell r="I33">
            <v>0.77114599146237839</v>
          </cell>
          <cell r="J33">
            <v>0.67297127956524716</v>
          </cell>
          <cell r="K33">
            <v>0.61958236467949024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8.7493451540293687</v>
          </cell>
          <cell r="E35">
            <v>6.981007570389747</v>
          </cell>
          <cell r="F35">
            <v>7.8818799954861181</v>
          </cell>
          <cell r="G35">
            <v>6.5081016774000577</v>
          </cell>
          <cell r="H35">
            <v>7.6358556761777665</v>
          </cell>
          <cell r="I35">
            <v>8.3734595527637108</v>
          </cell>
          <cell r="J35">
            <v>8.2619356616037489</v>
          </cell>
          <cell r="K35">
            <v>7.606490484041462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2.3541709674302651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25.833824119769321</v>
          </cell>
          <cell r="E40">
            <v>26.133449940329839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32.43780680167783</v>
          </cell>
          <cell r="E42">
            <v>29.097546341879539</v>
          </cell>
          <cell r="F42">
            <v>30.043515207511255</v>
          </cell>
          <cell r="G42">
            <v>31.373889788698882</v>
          </cell>
          <cell r="H42">
            <v>31.880769946556615</v>
          </cell>
          <cell r="I42">
            <v>31.39523363160761</v>
          </cell>
          <cell r="J42">
            <v>30.749756725886972</v>
          </cell>
          <cell r="K42">
            <v>30.279671611575964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26.327967656872787</v>
          </cell>
          <cell r="E43">
            <v>22.6061752224857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2.4107984065937544</v>
          </cell>
          <cell r="F45">
            <v>1.9760857345621516</v>
          </cell>
          <cell r="G45">
            <v>1.8438789157918771</v>
          </cell>
          <cell r="H45">
            <v>1.8138444707824719</v>
          </cell>
          <cell r="I45">
            <v>1.7703160430248863</v>
          </cell>
          <cell r="J45">
            <v>1.7131353089809656</v>
          </cell>
          <cell r="K45">
            <v>1.6642689410183054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1.748816876914322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0.29648612226208093</v>
          </cell>
          <cell r="E47">
            <v>0.29640964015496984</v>
          </cell>
          <cell r="F47">
            <v>0.23139177219697327</v>
          </cell>
          <cell r="G47">
            <v>0.20562940958981568</v>
          </cell>
          <cell r="H47">
            <v>0.19264758832995818</v>
          </cell>
          <cell r="I47">
            <v>0.17907090857709163</v>
          </cell>
          <cell r="J47">
            <v>0.16503520589601819</v>
          </cell>
          <cell r="K47">
            <v>0.15269300507360589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1.9765741484120756E-3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-6.6020061077600989</v>
          </cell>
          <cell r="E50">
            <v>-2.9640964015496984</v>
          </cell>
          <cell r="F50">
            <v>-3.098820237743146</v>
          </cell>
          <cell r="G50">
            <v>-3.5234126852110319</v>
          </cell>
          <cell r="H50">
            <v>-3.3658545072518935</v>
          </cell>
          <cell r="I50">
            <v>-2.7500845326484789</v>
          </cell>
          <cell r="J50">
            <v>-2.1348931123296357</v>
          </cell>
          <cell r="K50">
            <v>-2.0202369754649085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-6.6020061077600989</v>
          </cell>
          <cell r="E51">
            <v>-2.9640964015496984</v>
          </cell>
          <cell r="F51">
            <v>-3.098820237743146</v>
          </cell>
          <cell r="G51">
            <v>-3.5234126852110319</v>
          </cell>
          <cell r="H51">
            <v>-3.3658545072518935</v>
          </cell>
          <cell r="I51">
            <v>-2.7500845326484789</v>
          </cell>
          <cell r="J51">
            <v>-2.1348931123296357</v>
          </cell>
          <cell r="K51">
            <v>-2.0202369754649085</v>
          </cell>
        </row>
        <row r="53">
          <cell r="A53" t="str">
            <v>Total financing</v>
          </cell>
          <cell r="C53" t="str">
            <v>END</v>
          </cell>
          <cell r="D53">
            <v>6.3031402054525509</v>
          </cell>
          <cell r="E53">
            <v>1.9706811548004177</v>
          </cell>
          <cell r="F53">
            <v>2.9998148107028939</v>
          </cell>
          <cell r="G53">
            <v>2.499672043668852</v>
          </cell>
          <cell r="H53">
            <v>1.9998367037747928</v>
          </cell>
          <cell r="I53">
            <v>1.4998994781778718</v>
          </cell>
          <cell r="J53">
            <v>0.99991227560695584</v>
          </cell>
          <cell r="K53">
            <v>0.9999192350164674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2.2808118134303186</v>
          </cell>
          <cell r="E54">
            <v>-3.9970329336529749</v>
          </cell>
          <cell r="F54">
            <v>1.4206664649263931</v>
          </cell>
          <cell r="G54">
            <v>2.5158935689444775</v>
          </cell>
          <cell r="H54">
            <v>1.2527148969125368</v>
          </cell>
          <cell r="I54">
            <v>0.77114599146237839</v>
          </cell>
          <cell r="J54">
            <v>0.67297127956524716</v>
          </cell>
          <cell r="K54">
            <v>0.61958236467949024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1.4033676453738497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1.8678625702511098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0.75109817639727172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18176.876790039736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6283.0980708663801</v>
          </cell>
          <cell r="E15">
            <v>6879.992387598686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2869.1280000000002</v>
          </cell>
          <cell r="E16">
            <v>2288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8145.4038439568849</v>
          </cell>
          <cell r="E24">
            <v>8217.7790088887741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280.79470382278333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49.95332060731085</v>
          </cell>
          <cell r="E17">
            <v>-75.334233103083562</v>
          </cell>
          <cell r="F17">
            <v>21.532564476303062</v>
          </cell>
          <cell r="G17">
            <v>38.314856412270402</v>
          </cell>
          <cell r="H17">
            <v>19.989656888854242</v>
          </cell>
          <cell r="I17">
            <v>13.011350470634781</v>
          </cell>
          <cell r="J17">
            <v>12.08793235469277</v>
          </cell>
          <cell r="K17">
            <v>12.087932354692768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191.62424581005584</v>
          </cell>
          <cell r="E19">
            <v>131.57481069876818</v>
          </cell>
          <cell r="F19">
            <v>119.46300795245523</v>
          </cell>
          <cell r="G19">
            <v>99.112690760863572</v>
          </cell>
          <cell r="H19">
            <v>121.84586883719375</v>
          </cell>
          <cell r="I19">
            <v>141.28325647661583</v>
          </cell>
          <cell r="J19">
            <v>148.40116128106953</v>
          </cell>
          <cell r="K19">
            <v>148.40116128106951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1.837931111730606E-2</v>
          </cell>
          <cell r="G23">
            <v>1.7914205404307236E-2</v>
          </cell>
          <cell r="H23">
            <v>1.8488802236304353E-2</v>
          </cell>
          <cell r="I23">
            <v>2.0112891035928733E-2</v>
          </cell>
          <cell r="J23">
            <v>2.0920366023315418E-2</v>
          </cell>
          <cell r="K23">
            <v>2.0920366023297436E-2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-6.6020061077600986E-2</v>
          </cell>
          <cell r="E26">
            <v>-2.9640964015496984E-2</v>
          </cell>
          <cell r="F26">
            <v>-3.098820237743146E-2</v>
          </cell>
          <cell r="G26">
            <v>-3.5234126852110317E-2</v>
          </cell>
          <cell r="H26">
            <v>-3.3658545072518933E-2</v>
          </cell>
          <cell r="I26">
            <v>-2.750084532648479E-2</v>
          </cell>
          <cell r="J26">
            <v>-2.1348931123296357E-2</v>
          </cell>
          <cell r="K26">
            <v>-2.0202369754649084E-2</v>
          </cell>
        </row>
        <row r="27">
          <cell r="A27" t="str">
            <v>Overall balance, incl. grants</v>
          </cell>
          <cell r="D27">
            <v>-6.6020061077600986E-2</v>
          </cell>
          <cell r="E27">
            <v>-2.9640964015496984E-2</v>
          </cell>
          <cell r="F27">
            <v>-3.098820237743146E-2</v>
          </cell>
          <cell r="G27">
            <v>-3.5234126852110317E-2</v>
          </cell>
          <cell r="H27">
            <v>-3.3658545072518933E-2</v>
          </cell>
          <cell r="I27">
            <v>-2.750084532648479E-2</v>
          </cell>
          <cell r="J27">
            <v>-2.1348931123296357E-2</v>
          </cell>
          <cell r="K27">
            <v>-2.0202369754649084E-2</v>
          </cell>
        </row>
        <row r="28">
          <cell r="A28" t="str">
            <v xml:space="preserve">  Total revenue, incl. grants</v>
          </cell>
          <cell r="D28">
            <v>0.25833824119769322</v>
          </cell>
          <cell r="E28">
            <v>0.26133449940329839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0.32437806801677832</v>
          </cell>
          <cell r="E29">
            <v>0.29097546341879538</v>
          </cell>
          <cell r="F29">
            <v>0.30043515207511257</v>
          </cell>
          <cell r="G29">
            <v>0.31373889788698883</v>
          </cell>
          <cell r="H29">
            <v>0.31880769946556614</v>
          </cell>
          <cell r="I29">
            <v>0.31395233631607611</v>
          </cell>
          <cell r="J29">
            <v>0.30749756725886973</v>
          </cell>
          <cell r="K29">
            <v>0.30279671611575965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0.12820766864774569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0.83983535060881909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0.57655567404009112</v>
          </cell>
          <cell r="E39">
            <v>0.67976535595901955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0.26327967656872786</v>
          </cell>
          <cell r="E40">
            <v>0.226061752224857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1.2814770938324171E-2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1.2814770938324171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-20.254516354794916</v>
          </cell>
          <cell r="F14">
            <v>-6.2909785098746891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3.5272747178441408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5.8900144637682059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-0.63234056566393559</v>
          </cell>
          <cell r="F45">
            <v>-0.8320564667318292</v>
          </cell>
          <cell r="G45">
            <v>-1.2824112768068912</v>
          </cell>
          <cell r="H45">
            <v>-1.1378349201354394</v>
          </cell>
          <cell r="I45">
            <v>-0.53564162525797354</v>
          </cell>
          <cell r="J45">
            <v>6.5514092362872145E-2</v>
          </cell>
        </row>
        <row r="46">
          <cell r="A46" t="str">
            <v xml:space="preserve">    Private</v>
          </cell>
          <cell r="E46">
            <v>20.119609107862598</v>
          </cell>
          <cell r="F46">
            <v>12.809452218771371</v>
          </cell>
          <cell r="G46">
            <v>14.555290752346284</v>
          </cell>
          <cell r="H46">
            <v>15.358460557359708</v>
          </cell>
          <cell r="I46">
            <v>15.081092828957878</v>
          </cell>
          <cell r="J46">
            <v>14.576446063397842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25.833824119769321</v>
          </cell>
          <cell r="E68">
            <v>34.630526291438976</v>
          </cell>
          <cell r="F68">
            <v>35.441771320877244</v>
          </cell>
          <cell r="G68">
            <v>36.347553454596984</v>
          </cell>
          <cell r="H68">
            <v>37.011991790413859</v>
          </cell>
          <cell r="I68">
            <v>37.142225450068267</v>
          </cell>
          <cell r="J68">
            <v>37.111939964666476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32.43780680167783</v>
          </cell>
          <cell r="E69">
            <v>37.594622692988679</v>
          </cell>
          <cell r="F69">
            <v>38.540591558620392</v>
          </cell>
          <cell r="G69">
            <v>39.870966139808019</v>
          </cell>
          <cell r="H69">
            <v>40.377846297665755</v>
          </cell>
          <cell r="I69">
            <v>39.892309982716746</v>
          </cell>
          <cell r="J69">
            <v>39.246833076996111</v>
          </cell>
          <cell r="K69">
            <v>30.279671611575964</v>
          </cell>
        </row>
        <row r="70">
          <cell r="A70" t="str">
            <v xml:space="preserve">   Overall balance, incl. grants</v>
          </cell>
          <cell r="D70">
            <v>-6.6020061077600989</v>
          </cell>
          <cell r="E70">
            <v>-2.9640964015496984</v>
          </cell>
          <cell r="F70">
            <v>-3.098820237743146</v>
          </cell>
          <cell r="G70">
            <v>-3.5234126852110319</v>
          </cell>
          <cell r="H70">
            <v>-3.3658545072518935</v>
          </cell>
          <cell r="I70">
            <v>-2.7500845326484789</v>
          </cell>
          <cell r="J70">
            <v>-2.1348931123296357</v>
          </cell>
          <cell r="K70">
            <v>-2.0202369754649085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51.559999999999995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A13" t="str">
            <v xml:space="preserve">      Private consumption</v>
          </cell>
          <cell r="D13" t="str">
            <v/>
          </cell>
          <cell r="E13">
            <v>-3.5527136788005009E-15</v>
          </cell>
          <cell r="F13">
            <v>0.13713457941648688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 t="str">
            <v/>
          </cell>
          <cell r="E14">
            <v>14.392047724672864</v>
          </cell>
          <cell r="F14">
            <v>-9.6870768714160214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 t="str">
            <v/>
          </cell>
        </row>
        <row r="15">
          <cell r="A15" t="str">
            <v xml:space="preserve">      Total investments (excluding stocks)</v>
          </cell>
          <cell r="D15" t="str">
            <v/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 t="str">
            <v/>
          </cell>
        </row>
        <row r="16">
          <cell r="A16" t="str">
            <v xml:space="preserve">      Export of goods and services</v>
          </cell>
          <cell r="D16" t="str">
            <v/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 t="str">
            <v/>
          </cell>
        </row>
        <row r="17">
          <cell r="A17" t="str">
            <v xml:space="preserve">      Import of goods and services</v>
          </cell>
          <cell r="D17" t="str">
            <v/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 t="str">
            <v/>
          </cell>
        </row>
        <row r="18">
          <cell r="A18" t="str">
            <v xml:space="preserve">  Long-term real GDP growth</v>
          </cell>
          <cell r="D18" t="str">
            <v/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 t="str">
            <v/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A21" t="str">
            <v>Key prices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 t="str">
            <v/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 t="str">
            <v/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 t="str">
            <v/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A28" t="str">
            <v>Saving-investment balance (domestic)</v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 xml:space="preserve">  Foreign saving</v>
          </cell>
          <cell r="D30" t="str">
            <v/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A32" t="str">
            <v xml:space="preserve">  Domestic saving</v>
          </cell>
          <cell r="D32" t="str">
            <v/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 t="str">
            <v/>
          </cell>
          <cell r="E33">
            <v>6.1108732258187626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 t="str">
            <v/>
          </cell>
          <cell r="E34">
            <v>-0.90415505648164451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A36" t="str">
            <v xml:space="preserve">  Investment</v>
          </cell>
          <cell r="D36" t="str">
            <v/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 t="str">
            <v/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 t="str">
            <v/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Saving-investment balance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A42" t="str">
            <v xml:space="preserve">  Foreign saving 1/</v>
          </cell>
          <cell r="D42" t="str">
            <v/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A44" t="str">
            <v xml:space="preserve">  National saving</v>
          </cell>
          <cell r="D44" t="str">
            <v/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 t="str">
            <v/>
          </cell>
          <cell r="E45">
            <v>0.917818539120838</v>
          </cell>
          <cell r="F45">
            <v>-0.86082037144838797</v>
          </cell>
          <cell r="G45">
            <v>-12.248973903628718</v>
          </cell>
          <cell r="H45">
            <v>-13.68467360572544</v>
          </cell>
          <cell r="I45">
            <v>-18.604663605483516</v>
          </cell>
          <cell r="J45">
            <v>-17.342242720797557</v>
          </cell>
          <cell r="K45" t="str">
            <v/>
          </cell>
        </row>
        <row r="46">
          <cell r="A46" t="str">
            <v xml:space="preserve">    Private</v>
          </cell>
          <cell r="D46" t="str">
            <v/>
          </cell>
          <cell r="E46">
            <v>5.5005339928686912</v>
          </cell>
          <cell r="F46">
            <v>-0.66692198477050546</v>
          </cell>
          <cell r="G46">
            <v>2.8677609790044762</v>
          </cell>
          <cell r="H46">
            <v>2.8264892683687943</v>
          </cell>
          <cell r="I46">
            <v>3.5499546224486274</v>
          </cell>
          <cell r="J46">
            <v>2.5634170021697891</v>
          </cell>
          <cell r="K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 xml:space="preserve">  Fixed investment</v>
          </cell>
          <cell r="D48" t="str">
            <v/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 t="str">
            <v/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 t="str">
            <v/>
          </cell>
        </row>
        <row r="50">
          <cell r="A50" t="str">
            <v xml:space="preserve">    Private</v>
          </cell>
          <cell r="D50" t="str">
            <v/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A52" t="str">
            <v xml:space="preserve">  Changes in stocks</v>
          </cell>
          <cell r="D52" t="str">
            <v/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Monetary indicators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 xml:space="preserve">  Reserve money</v>
          </cell>
          <cell r="D56" t="str">
            <v/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 xml:space="preserve">      Net foreign assets</v>
          </cell>
          <cell r="D58" t="str">
            <v/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 t="str">
            <v/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 t="str">
            <v/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 t="str">
            <v/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 t="str">
            <v/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 t="str">
            <v/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 t="str">
            <v/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 t="str">
            <v/>
          </cell>
          <cell r="K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General government finances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 xml:space="preserve">   Total revenue, incl. grants</v>
          </cell>
          <cell r="D68">
            <v>-5.1301431350196935E-3</v>
          </cell>
          <cell r="E68">
            <v>4.642688356465051</v>
          </cell>
          <cell r="F68">
            <v>4.0356697098104846</v>
          </cell>
          <cell r="G68">
            <v>-6.0022829893531338</v>
          </cell>
          <cell r="H68">
            <v>-6.8866070488530511</v>
          </cell>
          <cell r="I68">
            <v>-12.2699921020969</v>
          </cell>
          <cell r="J68">
            <v>-11.539988261750381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-8.6868214935904575E-3</v>
          </cell>
          <cell r="E69">
            <v>4.8050380491722322</v>
          </cell>
          <cell r="F69">
            <v>5.8509280399150683</v>
          </cell>
          <cell r="G69">
            <v>7.1536972714255498</v>
          </cell>
          <cell r="H69">
            <v>7.6604818975163695</v>
          </cell>
          <cell r="I69">
            <v>7.1583091145174294</v>
          </cell>
          <cell r="J69">
            <v>6.5849907337076061</v>
          </cell>
          <cell r="K69">
            <v>-1.098257949261118</v>
          </cell>
        </row>
        <row r="70">
          <cell r="A70" t="str">
            <v xml:space="preserve">   Overall balance, incl. grants</v>
          </cell>
          <cell r="D70">
            <v>3.5562858457058866E-3</v>
          </cell>
          <cell r="E70">
            <v>-0.15933381896246246</v>
          </cell>
          <cell r="F70">
            <v>-1.8152583301045768</v>
          </cell>
          <cell r="G70">
            <v>-13.15598026077868</v>
          </cell>
          <cell r="H70">
            <v>-14.547088946369417</v>
          </cell>
          <cell r="I70">
            <v>-19.428301216614329</v>
          </cell>
          <cell r="J70">
            <v>-18.124978995457987</v>
          </cell>
          <cell r="K70">
            <v>6.2429823047180664</v>
          </cell>
        </row>
        <row r="71"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A72" t="str">
            <v>External sector</v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A74" t="str">
            <v xml:space="preserve">  Current account</v>
          </cell>
          <cell r="D74" t="str">
            <v/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 t="str">
            <v/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 t="str">
            <v/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 t="str">
            <v/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 t="str">
            <v/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0.55999999999999517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A81" t="str">
            <v>Memorandum items: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2954.5194724888038</v>
          </cell>
          <cell r="F8">
            <v>488.95458196945782</v>
          </cell>
          <cell r="G8">
            <v>699.27602879955759</v>
          </cell>
          <cell r="H8">
            <v>719.06766984415935</v>
          </cell>
          <cell r="I8">
            <v>765.2589335960173</v>
          </cell>
          <cell r="J8">
            <v>722.43294750499126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0.1572167971376075</v>
          </cell>
          <cell r="F12">
            <v>0.17161634104536461</v>
          </cell>
          <cell r="G12">
            <v>0.18043191452557039</v>
          </cell>
          <cell r="H12">
            <v>0.19970316536637256</v>
          </cell>
          <cell r="I12">
            <v>0.21171832201048346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6.3103705442792882E-2</v>
          </cell>
          <cell r="F24">
            <v>6.3107939572785814E-3</v>
          </cell>
          <cell r="G24">
            <v>1.2620818026019071E-2</v>
          </cell>
          <cell r="H24">
            <v>1.2620818066880066E-2</v>
          </cell>
          <cell r="I24">
            <v>1.2620818043804868E-2</v>
          </cell>
          <cell r="J24">
            <v>1.2620817989944078E-2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9.3965993303295363</v>
          </cell>
          <cell r="F25">
            <v>94.632938491801269</v>
          </cell>
          <cell r="G25">
            <v>128.36769287031711</v>
          </cell>
          <cell r="H25">
            <v>122.71597674198438</v>
          </cell>
          <cell r="I25">
            <v>117.36306441302577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-12.67886109364963</v>
          </cell>
          <cell r="F28">
            <v>-149.19991702690595</v>
          </cell>
          <cell r="G28">
            <v>-212.56558165348906</v>
          </cell>
          <cell r="H28">
            <v>-209.28803554529895</v>
          </cell>
          <cell r="I28">
            <v>-206.15891385400118</v>
          </cell>
          <cell r="J28">
            <v>-200.30731789911624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12.812068053011217</v>
          </cell>
          <cell r="F43">
            <v>149.30928711790409</v>
          </cell>
          <cell r="G43">
            <v>212.69736918468766</v>
          </cell>
          <cell r="H43">
            <v>209.42841178085177</v>
          </cell>
          <cell r="I43">
            <v>206.30018416398084</v>
          </cell>
          <cell r="J43">
            <v>200.44866658556549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2869.1280000000002</v>
          </cell>
          <cell r="D55">
            <v>2288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2614</v>
          </cell>
          <cell r="D58">
            <v>2645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184.18975550916016</v>
          </cell>
          <cell r="F97">
            <v>367.05258853241634</v>
          </cell>
          <cell r="G97">
            <v>195.07873019935388</v>
          </cell>
          <cell r="H97">
            <v>129.1911674972699</v>
          </cell>
          <cell r="I97">
            <v>122.3323125350463</v>
          </cell>
          <cell r="J97">
            <v>121.73099174663952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1021.8876739631822</v>
          </cell>
          <cell r="F99">
            <v>949.48991348789855</v>
          </cell>
          <cell r="G99">
            <v>1189.0918140796159</v>
          </cell>
          <cell r="H99">
            <v>1402.8174011010049</v>
          </cell>
          <cell r="I99">
            <v>1501.8496720286307</v>
          </cell>
          <cell r="J99">
            <v>1494.4673753145551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189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268.2493316612593</v>
          </cell>
          <cell r="D118">
            <v>-404.5448317635587</v>
          </cell>
          <cell r="E118">
            <v>115.62987123774747</v>
          </cell>
          <cell r="F118">
            <v>205.75077893389206</v>
          </cell>
          <cell r="G118">
            <v>107.34445749314727</v>
          </cell>
          <cell r="H118">
            <v>69.870952027308775</v>
          </cell>
          <cell r="I118">
            <v>64.912196744700168</v>
          </cell>
          <cell r="J118">
            <v>64.912196744700168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1029.0221999999999</v>
          </cell>
          <cell r="D119">
            <v>706.55673345238506</v>
          </cell>
          <cell r="E119">
            <v>641.51635270468466</v>
          </cell>
          <cell r="F119">
            <v>532.23514938583742</v>
          </cell>
          <cell r="G119">
            <v>654.31231565573046</v>
          </cell>
          <cell r="H119">
            <v>758.69108727942717</v>
          </cell>
          <cell r="I119">
            <v>796.91423607934325</v>
          </cell>
          <cell r="J119">
            <v>796.91423607934325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0.26327967656872786</v>
          </cell>
          <cell r="D120">
            <v>0.226061752224857</v>
          </cell>
          <cell r="E120">
            <v>0.226061752224857</v>
          </cell>
          <cell r="F120">
            <v>0.226061752224857</v>
          </cell>
          <cell r="G120">
            <v>0.226061752224857</v>
          </cell>
          <cell r="H120">
            <v>0.226061752224857</v>
          </cell>
          <cell r="I120">
            <v>0.226061752224857</v>
          </cell>
          <cell r="J120">
            <v>0.226061752224857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3372.7144028952257</v>
          </cell>
          <cell r="F8">
            <v>620.4410522769391</v>
          </cell>
          <cell r="G8">
            <v>9965.005556713757</v>
          </cell>
          <cell r="H8">
            <v>2923.9956528482762</v>
          </cell>
          <cell r="I8">
            <v>2504.4017630601261</v>
          </cell>
          <cell r="J8">
            <v>79230.836951979203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0.14256084552971515</v>
          </cell>
          <cell r="F12">
            <v>0.13360773346767019</v>
          </cell>
          <cell r="G12">
            <v>628.2547359670217</v>
          </cell>
          <cell r="H12">
            <v>380.59769143481753</v>
          </cell>
          <cell r="I12">
            <v>505.21567790438417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6.3103705495295717E-2</v>
          </cell>
          <cell r="F24">
            <v>6.3107939603861719E-3</v>
          </cell>
          <cell r="G24">
            <v>-7.4701869185785936E-3</v>
          </cell>
          <cell r="H24">
            <v>1.4969467942430571E-2</v>
          </cell>
          <cell r="I24">
            <v>9.7776539152818753E-3</v>
          </cell>
          <cell r="J24">
            <v>3.4964478065391214E-2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-171.6465869638123</v>
          </cell>
          <cell r="F28">
            <v>-177.98286765273178</v>
          </cell>
          <cell r="G28">
            <v>-800.03647558265311</v>
          </cell>
          <cell r="H28">
            <v>-507.77230969309221</v>
          </cell>
          <cell r="I28">
            <v>-507.07635046318774</v>
          </cell>
          <cell r="J28">
            <v>-200.32197385072504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0.26327967656872786</v>
          </cell>
          <cell r="D55">
            <v>0.226061752224857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0.226061752224857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2614</v>
          </cell>
          <cell r="D78">
            <v>2645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167.01935010321668</v>
          </cell>
          <cell r="F97">
            <v>285.75987646955406</v>
          </cell>
          <cell r="G97">
            <v>144.18036853593733</v>
          </cell>
          <cell r="H97">
            <v>97.211165326039335</v>
          </cell>
          <cell r="I97">
            <v>95.324754207085022</v>
          </cell>
          <cell r="J97">
            <v>121.73099174663952</v>
          </cell>
          <cell r="K97">
            <v>-17.170405405943484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926.62599345993715</v>
          </cell>
          <cell r="F99">
            <v>739.20230741930118</v>
          </cell>
          <cell r="G99">
            <v>878.84361253461316</v>
          </cell>
          <cell r="H99">
            <v>1055.563758285228</v>
          </cell>
          <cell r="I99">
            <v>1170.2832054376997</v>
          </cell>
          <cell r="J99">
            <v>1494.4673753145551</v>
          </cell>
          <cell r="K99">
            <v>-95.261680503245088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189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268.2493316612593</v>
          </cell>
          <cell r="D119">
            <v>-404.5448317635587</v>
          </cell>
          <cell r="E119">
            <v>115.62987123774747</v>
          </cell>
          <cell r="F119">
            <v>205.75077893389206</v>
          </cell>
          <cell r="G119">
            <v>107.34445749314727</v>
          </cell>
          <cell r="H119">
            <v>69.870952027308775</v>
          </cell>
          <cell r="I119">
            <v>64.912196744700168</v>
          </cell>
          <cell r="J119">
            <v>64.912196744700168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1029.0221999999999</v>
          </cell>
          <cell r="D121">
            <v>706.55673345238506</v>
          </cell>
          <cell r="E121">
            <v>641.51635270468466</v>
          </cell>
          <cell r="F121">
            <v>532.23514938583742</v>
          </cell>
          <cell r="G121">
            <v>654.31231565573046</v>
          </cell>
          <cell r="H121">
            <v>758.69108727942717</v>
          </cell>
          <cell r="I121">
            <v>796.91423607934325</v>
          </cell>
          <cell r="J121">
            <v>796.91423607934325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275.11703680354327</v>
          </cell>
          <cell r="F30">
            <v>433.66515754647708</v>
          </cell>
          <cell r="G30">
            <v>2254.5232706261349</v>
          </cell>
          <cell r="H30">
            <v>3376.9477086778129</v>
          </cell>
          <cell r="I30">
            <v>3633.7987665855426</v>
          </cell>
          <cell r="K30">
            <v>9974.0519402395112</v>
          </cell>
        </row>
        <row r="31">
          <cell r="A31" t="str">
            <v xml:space="preserve">   In percent of GDP</v>
          </cell>
          <cell r="E31">
            <v>2.2308952908821702</v>
          </cell>
          <cell r="F31">
            <v>2.9591634918286638</v>
          </cell>
          <cell r="G31">
            <v>15.087750304383174</v>
          </cell>
          <cell r="H31">
            <v>21.083757179934302</v>
          </cell>
          <cell r="I31">
            <v>20.380537391897956</v>
          </cell>
          <cell r="K31">
            <v>61.742103658926268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2954.5194724888038</v>
          </cell>
          <cell r="F38">
            <v>488.95458196945782</v>
          </cell>
          <cell r="G38">
            <v>699.27602879955759</v>
          </cell>
          <cell r="H38">
            <v>719.06766984415935</v>
          </cell>
          <cell r="I38">
            <v>765.2589335960173</v>
          </cell>
          <cell r="J38">
            <v>722.43294750499126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3372.7144028952257</v>
          </cell>
          <cell r="F39">
            <v>620.4410522769391</v>
          </cell>
          <cell r="G39">
            <v>9965.005556713757</v>
          </cell>
          <cell r="H39">
            <v>2923.9956528482762</v>
          </cell>
          <cell r="I39">
            <v>2504.4017630601261</v>
          </cell>
          <cell r="J39">
            <v>79230.836951979203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>
        <row r="39">
          <cell r="A39">
            <v>2004</v>
          </cell>
          <cell r="B39" t="str">
            <v>Stock</v>
          </cell>
          <cell r="C39">
            <v>10.665966232275231</v>
          </cell>
          <cell r="H39">
            <v>10.665966232275231</v>
          </cell>
          <cell r="I39">
            <v>10.665966232275231</v>
          </cell>
          <cell r="J39">
            <v>9.4808588731335384</v>
          </cell>
          <cell r="K39">
            <v>8.2957515139918456</v>
          </cell>
          <cell r="L39">
            <v>7.1106441548501529</v>
          </cell>
          <cell r="M39">
            <v>5.9255367957084601</v>
          </cell>
          <cell r="N39">
            <v>4.7404294365667674</v>
          </cell>
          <cell r="O39">
            <v>3.5553220774250751</v>
          </cell>
          <cell r="P39">
            <v>2.3702147182833828</v>
          </cell>
          <cell r="Q39">
            <v>1.1851073591416905</v>
          </cell>
          <cell r="R39">
            <v>-1.7763568394002505E-15</v>
          </cell>
          <cell r="S39">
            <v>-1.7763568394002505E-15</v>
          </cell>
          <cell r="T39">
            <v>-1.7763568394002505E-15</v>
          </cell>
          <cell r="U39">
            <v>-1.7763568394002505E-15</v>
          </cell>
          <cell r="V39">
            <v>-1.7763568394002505E-15</v>
          </cell>
          <cell r="W39">
            <v>-1.7763568394002505E-15</v>
          </cell>
          <cell r="X39">
            <v>-1.7763568394002505E-15</v>
          </cell>
          <cell r="Y39">
            <v>-1.7763568394002505E-15</v>
          </cell>
          <cell r="Z39">
            <v>-1.7763568394002505E-15</v>
          </cell>
          <cell r="AA39">
            <v>-1.7763568394002505E-15</v>
          </cell>
          <cell r="AB39">
            <v>-1.7763568394002505E-15</v>
          </cell>
          <cell r="AC39">
            <v>-1.7763568394002505E-15</v>
          </cell>
          <cell r="AD39">
            <v>-1.7763568394002505E-15</v>
          </cell>
          <cell r="AE39">
            <v>-1.7763568394002505E-15</v>
          </cell>
          <cell r="AF39">
            <v>-1.7763568394002505E-15</v>
          </cell>
          <cell r="AG39">
            <v>-1.7763568394002505E-15</v>
          </cell>
          <cell r="AH39">
            <v>-1.7763568394002505E-15</v>
          </cell>
          <cell r="AI39">
            <v>-1.7763568394002505E-15</v>
          </cell>
          <cell r="AJ39">
            <v>-1.7763568394002505E-15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1.1851073591416923</v>
          </cell>
          <cell r="K40">
            <v>1.1851073591416923</v>
          </cell>
          <cell r="L40">
            <v>1.1851073591416923</v>
          </cell>
          <cell r="M40">
            <v>1.1851073591416923</v>
          </cell>
          <cell r="N40">
            <v>1.1851073591416923</v>
          </cell>
          <cell r="O40">
            <v>1.1851073591416923</v>
          </cell>
          <cell r="P40">
            <v>1.1851073591416923</v>
          </cell>
          <cell r="Q40">
            <v>1.1851073591416923</v>
          </cell>
          <cell r="R40">
            <v>1.1851073591416923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0.26664915580688081</v>
          </cell>
          <cell r="I41">
            <v>0.26664915580688081</v>
          </cell>
          <cell r="J41">
            <v>0.25183531381760965</v>
          </cell>
          <cell r="K41">
            <v>0.22220762983906731</v>
          </cell>
          <cell r="L41">
            <v>0.19257994586052499</v>
          </cell>
          <cell r="M41">
            <v>0.16295226188198267</v>
          </cell>
          <cell r="N41">
            <v>0.13332457790344035</v>
          </cell>
          <cell r="O41">
            <v>0.10369689392489803</v>
          </cell>
          <cell r="P41">
            <v>7.4069209946355727E-2</v>
          </cell>
          <cell r="Q41">
            <v>4.4441525967813422E-2</v>
          </cell>
          <cell r="R41">
            <v>1.4813841989271111E-2</v>
          </cell>
          <cell r="S41">
            <v>-4.4408920985006264E-17</v>
          </cell>
          <cell r="T41">
            <v>-4.4408920985006264E-17</v>
          </cell>
          <cell r="U41">
            <v>-4.4408920985006264E-17</v>
          </cell>
          <cell r="V41">
            <v>-4.4408920985006264E-17</v>
          </cell>
          <cell r="W41">
            <v>-4.4408920985006264E-17</v>
          </cell>
          <cell r="X41">
            <v>-4.4408920985006264E-17</v>
          </cell>
          <cell r="Y41">
            <v>-4.4408920985006264E-17</v>
          </cell>
          <cell r="Z41">
            <v>-4.4408920985006264E-17</v>
          </cell>
          <cell r="AA41">
            <v>-4.4408920985006264E-17</v>
          </cell>
          <cell r="AB41">
            <v>-4.4408920985006264E-17</v>
          </cell>
          <cell r="AC41">
            <v>-4.4408920985006264E-17</v>
          </cell>
          <cell r="AD41">
            <v>-4.4408920985006264E-17</v>
          </cell>
          <cell r="AE41">
            <v>-4.4408920985006264E-17</v>
          </cell>
          <cell r="AF41">
            <v>-4.4408920985006264E-17</v>
          </cell>
          <cell r="AG41">
            <v>-4.4408920985006264E-17</v>
          </cell>
          <cell r="AH41">
            <v>-4.4408920985006264E-17</v>
          </cell>
          <cell r="AI41">
            <v>-4.4408920985006264E-17</v>
          </cell>
          <cell r="AJ41">
            <v>-4.4408920985006264E-17</v>
          </cell>
        </row>
        <row r="42">
          <cell r="B42" t="str">
            <v>DS total</v>
          </cell>
          <cell r="H42">
            <v>0.26664915580688081</v>
          </cell>
          <cell r="I42">
            <v>0.26664915580688081</v>
          </cell>
          <cell r="J42">
            <v>1.436942672959302</v>
          </cell>
          <cell r="K42">
            <v>1.4073149889807597</v>
          </cell>
          <cell r="L42">
            <v>1.3776873050022174</v>
          </cell>
          <cell r="M42">
            <v>1.348059621023675</v>
          </cell>
          <cell r="N42">
            <v>1.3184319370451327</v>
          </cell>
          <cell r="O42">
            <v>1.2888042530665904</v>
          </cell>
          <cell r="P42">
            <v>1.2591765690880481</v>
          </cell>
          <cell r="Q42">
            <v>1.2295488851095058</v>
          </cell>
          <cell r="R42">
            <v>1.1999212011309635</v>
          </cell>
          <cell r="S42">
            <v>-4.4408920985006264E-17</v>
          </cell>
          <cell r="T42">
            <v>-4.4408920985006264E-17</v>
          </cell>
          <cell r="U42">
            <v>-4.4408920985006264E-17</v>
          </cell>
          <cell r="V42">
            <v>-4.4408920985006264E-17</v>
          </cell>
          <cell r="W42">
            <v>-4.4408920985006264E-17</v>
          </cell>
          <cell r="X42">
            <v>-4.4408920985006264E-17</v>
          </cell>
          <cell r="Y42">
            <v>-4.4408920985006264E-17</v>
          </cell>
          <cell r="Z42">
            <v>-4.4408920985006264E-17</v>
          </cell>
          <cell r="AA42">
            <v>-4.4408920985006264E-17</v>
          </cell>
          <cell r="AB42">
            <v>-4.4408920985006264E-17</v>
          </cell>
          <cell r="AC42">
            <v>-4.4408920985006264E-17</v>
          </cell>
          <cell r="AD42">
            <v>-4.4408920985006264E-17</v>
          </cell>
          <cell r="AE42">
            <v>-4.4408920985006264E-17</v>
          </cell>
          <cell r="AF42">
            <v>-4.4408920985006264E-17</v>
          </cell>
          <cell r="AG42">
            <v>-4.4408920985006264E-17</v>
          </cell>
          <cell r="AH42">
            <v>-4.4408920985006264E-17</v>
          </cell>
          <cell r="AI42">
            <v>-4.4408920985006264E-17</v>
          </cell>
          <cell r="AJ42">
            <v>-4.4408920985006264E-17</v>
          </cell>
        </row>
        <row r="43">
          <cell r="B43" t="str">
            <v>NPV</v>
          </cell>
          <cell r="H43">
            <v>8.8966578217354364</v>
          </cell>
          <cell r="I43">
            <v>9.1415664906783416</v>
          </cell>
          <cell r="J43">
            <v>8.2302638909330472</v>
          </cell>
          <cell r="K43">
            <v>7.2961890756809389</v>
          </cell>
          <cell r="L43">
            <v>6.3380326425303783</v>
          </cell>
          <cell r="M43">
            <v>5.3544098984521993</v>
          </cell>
          <cell r="N43">
            <v>4.3438565305680692</v>
          </cell>
          <cell r="O43">
            <v>3.3048240280091434</v>
          </cell>
          <cell r="P43">
            <v>2.2356748405316216</v>
          </cell>
          <cell r="Q43">
            <v>1.1346772587526841</v>
          </cell>
          <cell r="R43">
            <v>-6.2798760020864426E-16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10.665966232275231</v>
          </cell>
          <cell r="I44">
            <v>10.665966232275231</v>
          </cell>
          <cell r="J44">
            <v>10.665966232275231</v>
          </cell>
          <cell r="K44">
            <v>9.4808588731335384</v>
          </cell>
          <cell r="L44">
            <v>8.2957515139918456</v>
          </cell>
          <cell r="M44">
            <v>7.1106441548501529</v>
          </cell>
          <cell r="N44">
            <v>5.9255367957084601</v>
          </cell>
          <cell r="O44">
            <v>4.7404294365667674</v>
          </cell>
          <cell r="P44">
            <v>3.5553220774250751</v>
          </cell>
          <cell r="Q44">
            <v>2.3702147182833828</v>
          </cell>
          <cell r="R44">
            <v>1.1851073591416905</v>
          </cell>
          <cell r="S44">
            <v>-1.7763568394002505E-15</v>
          </cell>
          <cell r="T44">
            <v>-1.7763568394002505E-15</v>
          </cell>
          <cell r="U44">
            <v>-1.7763568394002505E-15</v>
          </cell>
          <cell r="V44">
            <v>-1.7763568394002505E-15</v>
          </cell>
          <cell r="W44">
            <v>-1.7763568394002505E-15</v>
          </cell>
          <cell r="X44">
            <v>-1.7763568394002505E-15</v>
          </cell>
          <cell r="Y44">
            <v>-1.7763568394002505E-15</v>
          </cell>
          <cell r="Z44">
            <v>-1.7763568394002505E-15</v>
          </cell>
          <cell r="AA44">
            <v>-1.7763568394002505E-15</v>
          </cell>
          <cell r="AB44">
            <v>-1.7763568394002505E-15</v>
          </cell>
          <cell r="AC44">
            <v>-1.7763568394002505E-15</v>
          </cell>
          <cell r="AD44">
            <v>-1.7763568394002505E-15</v>
          </cell>
          <cell r="AE44">
            <v>-1.7763568394002505E-15</v>
          </cell>
          <cell r="AF44">
            <v>-1.7763568394002505E-15</v>
          </cell>
          <cell r="AG44">
            <v>-1.7763568394002505E-15</v>
          </cell>
          <cell r="AH44">
            <v>-1.7763568394002505E-15</v>
          </cell>
          <cell r="AI44">
            <v>-1.7763568394002505E-15</v>
          </cell>
          <cell r="AJ44">
            <v>-1.7763568394002505E-15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1.1851073591416923</v>
          </cell>
          <cell r="L45">
            <v>1.1851073591416923</v>
          </cell>
          <cell r="M45">
            <v>1.1851073591416923</v>
          </cell>
          <cell r="N45">
            <v>1.1851073591416923</v>
          </cell>
          <cell r="O45">
            <v>1.1851073591416923</v>
          </cell>
          <cell r="P45">
            <v>1.1851073591416923</v>
          </cell>
          <cell r="Q45">
            <v>1.1851073591416923</v>
          </cell>
          <cell r="R45">
            <v>1.1851073591416923</v>
          </cell>
          <cell r="S45">
            <v>1.1851073591416923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0.26664915580688081</v>
          </cell>
          <cell r="J46">
            <v>0.26664915580688081</v>
          </cell>
          <cell r="K46">
            <v>0.25183531381760965</v>
          </cell>
          <cell r="L46">
            <v>0.22220762983906731</v>
          </cell>
          <cell r="M46">
            <v>0.19257994586052499</v>
          </cell>
          <cell r="N46">
            <v>0.16295226188198267</v>
          </cell>
          <cell r="O46">
            <v>0.13332457790344035</v>
          </cell>
          <cell r="P46">
            <v>0.10369689392489803</v>
          </cell>
          <cell r="Q46">
            <v>7.4069209946355727E-2</v>
          </cell>
          <cell r="R46">
            <v>4.4441525967813422E-2</v>
          </cell>
          <cell r="S46">
            <v>1.4813841989271111E-2</v>
          </cell>
          <cell r="T46">
            <v>-4.4408920985006264E-17</v>
          </cell>
          <cell r="U46">
            <v>-4.4408920985006264E-17</v>
          </cell>
          <cell r="V46">
            <v>-4.4408920985006264E-17</v>
          </cell>
          <cell r="W46">
            <v>-4.4408920985006264E-17</v>
          </cell>
          <cell r="X46">
            <v>-4.4408920985006264E-17</v>
          </cell>
          <cell r="Y46">
            <v>-4.4408920985006264E-17</v>
          </cell>
          <cell r="Z46">
            <v>-4.4408920985006264E-17</v>
          </cell>
          <cell r="AA46">
            <v>-4.4408920985006264E-17</v>
          </cell>
          <cell r="AB46">
            <v>-4.4408920985006264E-17</v>
          </cell>
          <cell r="AC46">
            <v>-4.4408920985006264E-17</v>
          </cell>
          <cell r="AD46">
            <v>-4.4408920985006264E-17</v>
          </cell>
          <cell r="AE46">
            <v>-4.4408920985006264E-17</v>
          </cell>
          <cell r="AF46">
            <v>-4.4408920985006264E-17</v>
          </cell>
          <cell r="AG46">
            <v>-4.4408920985006264E-17</v>
          </cell>
          <cell r="AH46">
            <v>-4.4408920985006264E-17</v>
          </cell>
          <cell r="AI46">
            <v>-4.4408920985006264E-17</v>
          </cell>
          <cell r="AJ46">
            <v>-4.4408920985006264E-17</v>
          </cell>
        </row>
      </sheetData>
      <sheetData sheetId="13" refreshError="1"/>
      <sheetData sheetId="14" refreshError="1">
        <row r="40">
          <cell r="A40" t="str">
            <v>2. Charges and Interest 2/</v>
          </cell>
        </row>
        <row r="41">
          <cell r="A41" t="str">
            <v>PRGF Interest</v>
          </cell>
          <cell r="B41">
            <v>2.1426499999999997</v>
          </cell>
          <cell r="C41">
            <v>0.2</v>
          </cell>
          <cell r="D41">
            <v>0.15637999999999999</v>
          </cell>
          <cell r="E41">
            <v>0.31802999999999998</v>
          </cell>
          <cell r="F41">
            <v>0.32630999999999999</v>
          </cell>
          <cell r="G41">
            <v>0.19619999999999999</v>
          </cell>
          <cell r="H41">
            <v>0.28199000000000002</v>
          </cell>
          <cell r="I41">
            <v>0.23777999999999999</v>
          </cell>
          <cell r="J41">
            <v>0.18539</v>
          </cell>
          <cell r="K41">
            <v>0.15311999999999998</v>
          </cell>
          <cell r="L41">
            <v>8.0960000000000004E-2</v>
          </cell>
          <cell r="M41">
            <v>6.4900000000000001E-3</v>
          </cell>
          <cell r="N41">
            <v>0</v>
          </cell>
          <cell r="O41">
            <v>1.94265</v>
          </cell>
        </row>
        <row r="42">
          <cell r="A42" t="str">
            <v>SDR Net Charges</v>
          </cell>
          <cell r="B42">
            <v>-0.4</v>
          </cell>
          <cell r="C42">
            <v>-0.4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Obligations</v>
          </cell>
          <cell r="B44" t="e">
            <v>#REF!</v>
          </cell>
          <cell r="C44" t="e">
            <v>#REF!</v>
          </cell>
          <cell r="D44">
            <v>0.15637999999999999</v>
          </cell>
          <cell r="E44">
            <v>6.7123300000000006</v>
          </cell>
          <cell r="F44">
            <v>6.4951100000000004</v>
          </cell>
          <cell r="G44">
            <v>7.7927</v>
          </cell>
          <cell r="H44">
            <v>9.6899899999999999</v>
          </cell>
          <cell r="I44">
            <v>9.8572800000000012</v>
          </cell>
          <cell r="J44">
            <v>9.2700900000000015</v>
          </cell>
          <cell r="K44">
            <v>8.0983199999999993</v>
          </cell>
          <cell r="L44">
            <v>7.09246</v>
          </cell>
          <cell r="M44">
            <v>5.2064900000000005</v>
          </cell>
          <cell r="N44">
            <v>8.4</v>
          </cell>
          <cell r="O44">
            <v>78.77115000000002</v>
          </cell>
        </row>
        <row r="45">
          <cell r="A45" t="str">
            <v>(percent of quota)</v>
          </cell>
          <cell r="C45" t="e">
            <v>#REF!</v>
          </cell>
          <cell r="D45">
            <v>0.3211088295687885</v>
          </cell>
          <cell r="E45">
            <v>13.783018480492814</v>
          </cell>
          <cell r="F45">
            <v>13.336981519507187</v>
          </cell>
          <cell r="G45">
            <v>16.001437371663243</v>
          </cell>
          <cell r="H45">
            <v>19.89731006160164</v>
          </cell>
          <cell r="I45">
            <v>20.24082135523614</v>
          </cell>
          <cell r="J45">
            <v>19.03509240246407</v>
          </cell>
          <cell r="K45">
            <v>16.628993839835726</v>
          </cell>
          <cell r="L45">
            <v>14.563572895277208</v>
          </cell>
          <cell r="M45">
            <v>10.69094455852156</v>
          </cell>
          <cell r="N45">
            <v>17.248459958932237</v>
          </cell>
          <cell r="O45">
            <v>161.74774127310064</v>
          </cell>
        </row>
      </sheetData>
      <sheetData sheetId="15" refreshError="1">
        <row r="39">
          <cell r="A39">
            <v>2006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6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-30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-27.293751243369503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One time 30 percent nominal depreciation in 2003</v>
          </cell>
        </row>
      </sheetData>
      <sheetData sheetId="17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-7.6387408626685316</v>
          </cell>
          <cell r="Q41">
            <v>-7.6387408626685316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9.0967739251921991</v>
          </cell>
          <cell r="Q42">
            <v>9.0967739251921991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Combination of stress tests 2-5 using one standard deviation shocks</v>
          </cell>
        </row>
      </sheetData>
      <sheetData sheetId="18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 xml:space="preserve">II. Stress Test: Non-interest current account is at historical average minus two standard deviations in 2003 and 2004 </v>
          </cell>
        </row>
      </sheetData>
      <sheetData sheetId="19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-19.914093899916953</v>
          </cell>
          <cell r="Q41">
            <v>-19.914093899916953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Change in US dollar GDP deflator is at historical average minus two standard deviations in 2003 and 2004</v>
          </cell>
        </row>
      </sheetData>
      <sheetData sheetId="20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 is at historical average minus two standard deviations in 2003 and 2004</v>
          </cell>
        </row>
      </sheetData>
      <sheetData sheetId="21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9.8862649023084721</v>
          </cell>
          <cell r="Q42">
            <v>9.8862649023084721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Nominal interest rate is at historical average plus two standard deviations in 2003 and 2004</v>
          </cell>
        </row>
      </sheetData>
      <sheetData sheetId="22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4.6366121745798887</v>
          </cell>
          <cell r="Q41">
            <v>4.6366121745798887</v>
          </cell>
          <cell r="R41">
            <v>4.6366121745798887</v>
          </cell>
          <cell r="S41">
            <v>4.6366121745798887</v>
          </cell>
          <cell r="T41">
            <v>4.6366121745798887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8.307282948075926</v>
          </cell>
          <cell r="Q42">
            <v>8.307282948075926</v>
          </cell>
          <cell r="R42">
            <v>8.307282948075926</v>
          </cell>
          <cell r="S42">
            <v>8.307282948075926</v>
          </cell>
          <cell r="T42">
            <v>8.307282948075926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growth, nominal interest rate, dollar deflator, non-interest current account, and non-debt inflows are at historical average in 2003-2007</v>
          </cell>
        </row>
      </sheetData>
      <sheetData sheetId="23" refreshError="1">
        <row r="39">
          <cell r="B39" t="str">
            <v>debt. Interest expenditures are derived by applying the respective interest rate to the previous period debt stock under each alternative scenario.</v>
          </cell>
        </row>
      </sheetData>
      <sheetData sheetId="24" refreshError="1">
        <row r="39">
          <cell r="B39" t="str">
            <v>Real GDP growth (in percent)</v>
          </cell>
          <cell r="D39">
            <v>3.628630667121846</v>
          </cell>
          <cell r="E39">
            <v>1.9505059066729169</v>
          </cell>
          <cell r="F39">
            <v>4.4153258154336239</v>
          </cell>
          <cell r="G39">
            <v>-6.1669941277728739</v>
          </cell>
          <cell r="H39">
            <v>5.1533150618820356</v>
          </cell>
          <cell r="I39">
            <v>6.7719724015153027</v>
          </cell>
          <cell r="J39">
            <v>5.0303764143624807</v>
          </cell>
          <cell r="K39">
            <v>3.5931136761357951</v>
          </cell>
          <cell r="L39">
            <v>6.6353155630409999</v>
          </cell>
          <cell r="M39">
            <v>-0.27626180384086041</v>
          </cell>
          <cell r="N39">
            <v>1.5052228397315348</v>
          </cell>
          <cell r="O39">
            <v>4.021898175698313</v>
          </cell>
          <cell r="P39">
            <v>4.7500000000004095</v>
          </cell>
          <cell r="Q39">
            <v>4.6999999999996822</v>
          </cell>
          <cell r="R39">
            <v>4.3300000000003891</v>
          </cell>
          <cell r="S39">
            <v>4.329999999999723</v>
          </cell>
        </row>
        <row r="40">
          <cell r="B40" t="str">
            <v>Exchange rate appreciation (US dollar value of local currency, change in percent)</v>
          </cell>
          <cell r="D40">
            <v>-2.4847332063730576</v>
          </cell>
          <cell r="E40">
            <v>-0.65271003326620169</v>
          </cell>
          <cell r="F40">
            <v>-7.6999807414066641</v>
          </cell>
          <cell r="G40">
            <v>-47.419967518347114</v>
          </cell>
          <cell r="H40">
            <v>-15.533158686000048</v>
          </cell>
          <cell r="I40">
            <v>-4.0287724357118133</v>
          </cell>
          <cell r="J40">
            <v>-13.323615612449036</v>
          </cell>
          <cell r="K40">
            <v>-4.44405123842464</v>
          </cell>
          <cell r="L40">
            <v>1.1101044534612026</v>
          </cell>
          <cell r="M40">
            <v>1.2197784760976882</v>
          </cell>
          <cell r="N40">
            <v>2.4924899529386035</v>
          </cell>
          <cell r="O40">
            <v>3.8045410576044603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 t="str">
            <v>hide</v>
          </cell>
          <cell r="B41" t="str">
            <v>GDP deflator (change in domestic currency)</v>
          </cell>
          <cell r="D41">
            <v>14.411034200462192</v>
          </cell>
          <cell r="E41">
            <v>9.4930284775049287</v>
          </cell>
          <cell r="F41">
            <v>8.27182712642065</v>
          </cell>
          <cell r="G41">
            <v>37.854492984192412</v>
          </cell>
          <cell r="H41">
            <v>30.744564293556454</v>
          </cell>
          <cell r="I41">
            <v>17.713707368008347</v>
          </cell>
          <cell r="J41">
            <v>15.326075747008261</v>
          </cell>
          <cell r="K41">
            <v>15.474976599303968</v>
          </cell>
          <cell r="L41">
            <v>11.955656491242772</v>
          </cell>
          <cell r="M41">
            <v>5.4057123136509899</v>
          </cell>
          <cell r="N41">
            <v>4.7638682258481335</v>
          </cell>
          <cell r="O41">
            <v>2.7234197189025977</v>
          </cell>
          <cell r="P41">
            <v>3.1227338590734899</v>
          </cell>
          <cell r="Q41">
            <v>3.1388518245510921</v>
          </cell>
          <cell r="R41">
            <v>3.1353041170979257</v>
          </cell>
          <cell r="S41">
            <v>3.1437347309743346</v>
          </cell>
        </row>
        <row r="42">
          <cell r="B42" t="str">
            <v>GDP deflator in US dollars (change in percent)</v>
          </cell>
          <cell r="D42">
            <v>11.568225241928465</v>
          </cell>
          <cell r="E42">
            <v>8.7783564949052373</v>
          </cell>
          <cell r="F42">
            <v>-6.5082710682862199E-2</v>
          </cell>
          <cell r="G42">
            <v>-27.516062811493736</v>
          </cell>
          <cell r="H42">
            <v>10.43580364851897</v>
          </cell>
          <cell r="I42">
            <v>12.971289972511556</v>
          </cell>
          <cell r="J42">
            <v>-3.9527286444929199E-2</v>
          </cell>
          <cell r="K42">
            <v>10.343209471672044</v>
          </cell>
          <cell r="L42">
            <v>13.198481219853786</v>
          </cell>
          <cell r="M42">
            <v>6.6914285050303501</v>
          </cell>
          <cell r="N42">
            <v>7.3750971156872458</v>
          </cell>
          <cell r="O42">
            <v>6.6315743978835995</v>
          </cell>
          <cell r="P42">
            <v>3.1227338590734899</v>
          </cell>
          <cell r="Q42">
            <v>3.1388518245510921</v>
          </cell>
          <cell r="R42">
            <v>3.1353041170979257</v>
          </cell>
          <cell r="S42">
            <v>3.1437347309743346</v>
          </cell>
        </row>
        <row r="43">
          <cell r="B43" t="str">
            <v>Nominal external interest rate (in percent)</v>
          </cell>
          <cell r="D43">
            <v>8.3666903382013746</v>
          </cell>
          <cell r="E43">
            <v>9.5951383846393998</v>
          </cell>
          <cell r="F43">
            <v>8.9644165616936533</v>
          </cell>
          <cell r="G43">
            <v>9.546489740191948</v>
          </cell>
          <cell r="H43">
            <v>7.9171658343474149</v>
          </cell>
          <cell r="I43">
            <v>7.536122927038261</v>
          </cell>
          <cell r="J43">
            <v>8.0936428272771259</v>
          </cell>
          <cell r="K43">
            <v>7.8097599650656289</v>
          </cell>
          <cell r="L43">
            <v>7.6193814173031509</v>
          </cell>
          <cell r="M43">
            <v>7.624021485001311</v>
          </cell>
          <cell r="N43">
            <v>6.4330318212275017</v>
          </cell>
          <cell r="O43">
            <v>7.330261768660435</v>
          </cell>
          <cell r="P43">
            <v>7.4886689337506773</v>
          </cell>
          <cell r="Q43">
            <v>7.4708817172006805</v>
          </cell>
          <cell r="R43">
            <v>7.3031138678915664</v>
          </cell>
          <cell r="S43">
            <v>7.3204518880157989</v>
          </cell>
        </row>
        <row r="44">
          <cell r="B44" t="str">
            <v>Growth of exports (US dollar terms, in percent)</v>
          </cell>
          <cell r="D44">
            <v>3.0818946933328428</v>
          </cell>
          <cell r="E44">
            <v>-5.9748866404395145</v>
          </cell>
          <cell r="F44">
            <v>13.051473952294579</v>
          </cell>
          <cell r="G44">
            <v>24.27336749072073</v>
          </cell>
          <cell r="H44">
            <v>21.015830675541558</v>
          </cell>
          <cell r="I44">
            <v>11.923835064276943</v>
          </cell>
          <cell r="J44">
            <v>1.2386103281008642</v>
          </cell>
          <cell r="K44">
            <v>13.014002325473029</v>
          </cell>
          <cell r="L44">
            <v>21.277697523121009</v>
          </cell>
          <cell r="M44">
            <v>-4.180397025430671</v>
          </cell>
          <cell r="N44">
            <v>6.7887408089450929</v>
          </cell>
          <cell r="O44">
            <v>10.595065526783465</v>
          </cell>
          <cell r="P44">
            <v>11.18343116019307</v>
          </cell>
          <cell r="Q44">
            <v>11.76753255837879</v>
          </cell>
          <cell r="R44">
            <v>10.622645298271216</v>
          </cell>
          <cell r="S44">
            <v>11.135739338374574</v>
          </cell>
        </row>
        <row r="45">
          <cell r="B45" t="str">
            <v>Growth of imports  (US dollar terms, in percent)</v>
          </cell>
          <cell r="D45">
            <v>18.406933569804384</v>
          </cell>
          <cell r="E45">
            <v>-16.186702429169642</v>
          </cell>
          <cell r="F45">
            <v>17.655370592634668</v>
          </cell>
          <cell r="G45">
            <v>-22.311086400667534</v>
          </cell>
          <cell r="H45">
            <v>25.182903457299165</v>
          </cell>
          <cell r="I45">
            <v>23.239793326981161</v>
          </cell>
          <cell r="J45">
            <v>11.689572728856778</v>
          </cell>
          <cell r="K45">
            <v>10.302055393664823</v>
          </cell>
          <cell r="L45">
            <v>22.585603634405761</v>
          </cell>
          <cell r="M45">
            <v>-1.3730287374846606</v>
          </cell>
          <cell r="N45">
            <v>5.7628443176454658</v>
          </cell>
          <cell r="O45">
            <v>11.817501325220725</v>
          </cell>
          <cell r="P45">
            <v>13.081907240149837</v>
          </cell>
          <cell r="Q45">
            <v>12.051195997795805</v>
          </cell>
          <cell r="R45">
            <v>10.258206283993676</v>
          </cell>
          <cell r="S45">
            <v>10.083290360154118</v>
          </cell>
        </row>
      </sheetData>
      <sheetData sheetId="25" refreshError="1"/>
      <sheetData sheetId="26" refreshError="1">
        <row r="39">
          <cell r="A39" t="str">
            <v>rest of non concessional</v>
          </cell>
          <cell r="D39">
            <v>1.585</v>
          </cell>
          <cell r="E39">
            <v>1.585</v>
          </cell>
          <cell r="F39">
            <v>1.585</v>
          </cell>
          <cell r="G39">
            <v>0.45200000000000001</v>
          </cell>
          <cell r="H39">
            <v>0.45200000000000001</v>
          </cell>
          <cell r="I39">
            <v>0</v>
          </cell>
          <cell r="J39">
            <v>0</v>
          </cell>
        </row>
        <row r="40">
          <cell r="A40" t="str">
            <v>all other concessional loans</v>
          </cell>
          <cell r="C40">
            <v>182.392</v>
          </cell>
          <cell r="D40">
            <v>93.657999999999987</v>
          </cell>
          <cell r="E40">
            <v>42.583000000000006</v>
          </cell>
          <cell r="F40">
            <v>30.161999999999999</v>
          </cell>
          <cell r="G40">
            <v>7.6129999999999995</v>
          </cell>
          <cell r="H40">
            <v>3.9159999999999999</v>
          </cell>
          <cell r="I40">
            <v>2.96</v>
          </cell>
          <cell r="J40">
            <v>1.5</v>
          </cell>
        </row>
        <row r="41">
          <cell r="A41" t="str">
            <v>arrears</v>
          </cell>
          <cell r="B41">
            <v>121.43817946481587</v>
          </cell>
        </row>
        <row r="42">
          <cell r="A42" t="str">
            <v>IDA bnew borrowing</v>
          </cell>
          <cell r="D42">
            <v>152.00000000000003</v>
          </cell>
          <cell r="E42">
            <v>152.00000000000003</v>
          </cell>
          <cell r="F42">
            <v>152.00000000000003</v>
          </cell>
          <cell r="G42">
            <v>152.00000000000003</v>
          </cell>
          <cell r="H42">
            <v>152.00000000000003</v>
          </cell>
          <cell r="I42">
            <v>152.00000000000003</v>
          </cell>
          <cell r="J42">
            <v>152.00000000000003</v>
          </cell>
          <cell r="K42">
            <v>152.00000000000003</v>
          </cell>
          <cell r="L42">
            <v>150.64000000000001</v>
          </cell>
          <cell r="M42">
            <v>148.46</v>
          </cell>
          <cell r="N42">
            <v>145.9</v>
          </cell>
          <cell r="O42">
            <v>143</v>
          </cell>
          <cell r="P42">
            <v>139.96</v>
          </cell>
          <cell r="Q42">
            <v>136.92000000000002</v>
          </cell>
          <cell r="R42">
            <v>133.88000000000002</v>
          </cell>
          <cell r="S42">
            <v>130.84000000000003</v>
          </cell>
          <cell r="T42">
            <v>127.80000000000003</v>
          </cell>
          <cell r="U42">
            <v>124.76000000000002</v>
          </cell>
          <cell r="V42">
            <v>120.36000000000001</v>
          </cell>
          <cell r="W42">
            <v>115.14000000000001</v>
          </cell>
          <cell r="X42">
            <v>109.54000000000002</v>
          </cell>
          <cell r="Y42">
            <v>103.60000000000002</v>
          </cell>
          <cell r="Z42">
            <v>97.520000000000024</v>
          </cell>
          <cell r="AA42">
            <v>91.440000000000026</v>
          </cell>
          <cell r="AB42">
            <v>85.360000000000028</v>
          </cell>
          <cell r="AC42">
            <v>79.28000000000003</v>
          </cell>
          <cell r="AD42">
            <v>73.200000000000031</v>
          </cell>
          <cell r="AE42">
            <v>67.120000000000033</v>
          </cell>
          <cell r="AF42">
            <v>61.040000000000035</v>
          </cell>
          <cell r="AG42">
            <v>54.960000000000036</v>
          </cell>
          <cell r="AH42">
            <v>48.880000000000038</v>
          </cell>
          <cell r="AI42">
            <v>42.80000000000004</v>
          </cell>
          <cell r="AJ42">
            <v>36.720000000000041</v>
          </cell>
        </row>
        <row r="43">
          <cell r="A43" t="str">
            <v>interest</v>
          </cell>
          <cell r="B43">
            <v>152.00000000000003</v>
          </cell>
          <cell r="D43">
            <v>0.51</v>
          </cell>
          <cell r="E43">
            <v>0.8175</v>
          </cell>
          <cell r="F43">
            <v>0.96</v>
          </cell>
          <cell r="G43">
            <v>1.0874999999999999</v>
          </cell>
          <cell r="H43">
            <v>1.1399999999999999</v>
          </cell>
          <cell r="I43">
            <v>1.1399999999999999</v>
          </cell>
          <cell r="J43">
            <v>1.1399999999999999</v>
          </cell>
          <cell r="K43">
            <v>1.1399999999999999</v>
          </cell>
          <cell r="L43">
            <v>1.1348999999999998</v>
          </cell>
          <cell r="M43">
            <v>1.1216249999999999</v>
          </cell>
          <cell r="N43">
            <v>1.10385</v>
          </cell>
          <cell r="O43">
            <v>1.083375</v>
          </cell>
          <cell r="P43">
            <v>1.0611000000000002</v>
          </cell>
          <cell r="Q43">
            <v>1.0383</v>
          </cell>
          <cell r="R43">
            <v>1.0155000000000001</v>
          </cell>
          <cell r="S43">
            <v>0.99270000000000003</v>
          </cell>
          <cell r="T43">
            <v>0.9699000000000001</v>
          </cell>
          <cell r="U43">
            <v>0.94710000000000016</v>
          </cell>
          <cell r="V43">
            <v>0.91920000000000013</v>
          </cell>
          <cell r="W43">
            <v>0.88312500000000005</v>
          </cell>
          <cell r="X43">
            <v>0.84255000000000002</v>
          </cell>
          <cell r="Y43">
            <v>0.79927500000000018</v>
          </cell>
          <cell r="Z43">
            <v>0.75420000000000009</v>
          </cell>
          <cell r="AA43">
            <v>0.70860000000000023</v>
          </cell>
          <cell r="AB43">
            <v>0.66300000000000014</v>
          </cell>
          <cell r="AC43">
            <v>0.61740000000000017</v>
          </cell>
          <cell r="AD43">
            <v>0.57180000000000009</v>
          </cell>
          <cell r="AE43">
            <v>0.52620000000000011</v>
          </cell>
          <cell r="AF43">
            <v>0.48060000000000014</v>
          </cell>
          <cell r="AG43">
            <v>0.435</v>
          </cell>
          <cell r="AH43">
            <v>0.38940000000000013</v>
          </cell>
          <cell r="AI43">
            <v>0.34380000000000016</v>
          </cell>
          <cell r="AJ43">
            <v>0.29820000000000024</v>
          </cell>
        </row>
        <row r="44">
          <cell r="A44" t="str">
            <v>amortization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1.36</v>
          </cell>
          <cell r="M44">
            <v>2.1800000000000002</v>
          </cell>
          <cell r="N44">
            <v>2.56</v>
          </cell>
          <cell r="O44">
            <v>2.9</v>
          </cell>
          <cell r="P44">
            <v>3.04</v>
          </cell>
          <cell r="Q44">
            <v>3.04</v>
          </cell>
          <cell r="R44">
            <v>3.04</v>
          </cell>
          <cell r="S44">
            <v>3.04</v>
          </cell>
          <cell r="T44">
            <v>3.04</v>
          </cell>
          <cell r="U44">
            <v>3.04</v>
          </cell>
          <cell r="V44">
            <v>4.4000000000000004</v>
          </cell>
          <cell r="W44">
            <v>5.22</v>
          </cell>
          <cell r="X44">
            <v>5.6</v>
          </cell>
          <cell r="Y44">
            <v>5.94</v>
          </cell>
          <cell r="Z44">
            <v>6.08</v>
          </cell>
          <cell r="AA44">
            <v>6.08</v>
          </cell>
          <cell r="AB44">
            <v>6.08</v>
          </cell>
          <cell r="AC44">
            <v>6.08</v>
          </cell>
          <cell r="AD44">
            <v>6.08</v>
          </cell>
          <cell r="AE44">
            <v>6.08</v>
          </cell>
          <cell r="AF44">
            <v>6.08</v>
          </cell>
          <cell r="AG44">
            <v>6.08</v>
          </cell>
          <cell r="AH44">
            <v>6.08</v>
          </cell>
          <cell r="AI44">
            <v>6.08</v>
          </cell>
          <cell r="AJ44">
            <v>6.08</v>
          </cell>
        </row>
        <row r="45">
          <cell r="N45">
            <v>148.46000000000004</v>
          </cell>
        </row>
        <row r="46">
          <cell r="A46" t="str">
            <v>non concessional new borrowing</v>
          </cell>
          <cell r="D46">
            <v>146.41800000000001</v>
          </cell>
          <cell r="E46">
            <v>146.41800000000001</v>
          </cell>
          <cell r="F46">
            <v>146.41800000000001</v>
          </cell>
          <cell r="G46">
            <v>141.17525000000001</v>
          </cell>
          <cell r="H46">
            <v>130.73412500000001</v>
          </cell>
          <cell r="I46">
            <v>115.74075000000001</v>
          </cell>
          <cell r="J46">
            <v>97.699000000000012</v>
          </cell>
          <cell r="K46">
            <v>79.396750000000011</v>
          </cell>
          <cell r="L46">
            <v>61.094500000000011</v>
          </cell>
          <cell r="M46">
            <v>42.79225000000001</v>
          </cell>
          <cell r="N46">
            <v>24.490000000000009</v>
          </cell>
          <cell r="O46">
            <v>11.430500000000009</v>
          </cell>
          <cell r="P46">
            <v>3.5693750000000088</v>
          </cell>
          <cell r="Q46">
            <v>0.26050000000000884</v>
          </cell>
          <cell r="R46">
            <v>8.8262730457699945E-15</v>
          </cell>
          <cell r="S46">
            <v>8.8262730457699945E-15</v>
          </cell>
          <cell r="T46">
            <v>8.8262730457699945E-15</v>
          </cell>
        </row>
      </sheetData>
      <sheetData sheetId="27" refreshError="1">
        <row r="39">
          <cell r="A39">
            <v>2004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30.692229291599993</v>
          </cell>
          <cell r="I44">
            <v>30.692229291599993</v>
          </cell>
          <cell r="J44">
            <v>30.692229291599993</v>
          </cell>
          <cell r="K44">
            <v>26.307625107085709</v>
          </cell>
          <cell r="L44">
            <v>21.923020922571425</v>
          </cell>
          <cell r="M44">
            <v>17.538416738057141</v>
          </cell>
          <cell r="N44">
            <v>13.153812553542856</v>
          </cell>
          <cell r="O44">
            <v>8.769208369028572</v>
          </cell>
          <cell r="P44">
            <v>4.3846041845142869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4.3846041845142851</v>
          </cell>
          <cell r="L45">
            <v>4.3846041845142851</v>
          </cell>
          <cell r="M45">
            <v>4.3846041845142851</v>
          </cell>
          <cell r="N45">
            <v>4.3846041845142851</v>
          </cell>
          <cell r="O45">
            <v>4.3846041845142851</v>
          </cell>
          <cell r="P45">
            <v>4.3846041845142851</v>
          </cell>
          <cell r="Q45">
            <v>4.3846041845142851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0.92076687874799978</v>
          </cell>
          <cell r="J46">
            <v>0.92076687874799978</v>
          </cell>
          <cell r="K46">
            <v>0.85499781598028546</v>
          </cell>
          <cell r="L46">
            <v>0.72345969044485692</v>
          </cell>
          <cell r="M46">
            <v>0.59192156490942838</v>
          </cell>
          <cell r="N46">
            <v>0.46038343937399995</v>
          </cell>
          <cell r="O46">
            <v>0.32884531383857141</v>
          </cell>
          <cell r="P46">
            <v>0.19730718830314289</v>
          </cell>
          <cell r="Q46">
            <v>6.5769062767714326E-2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28" refreshError="1">
        <row r="39">
          <cell r="A39" t="str">
            <v>accrued interests</v>
          </cell>
        </row>
        <row r="40">
          <cell r="A40" t="str">
            <v>India</v>
          </cell>
          <cell r="L40">
            <v>538451</v>
          </cell>
        </row>
        <row r="41">
          <cell r="A41" t="str">
            <v>Italy</v>
          </cell>
          <cell r="L41">
            <v>1200000</v>
          </cell>
        </row>
        <row r="42">
          <cell r="A42" t="str">
            <v>Japan</v>
          </cell>
        </row>
        <row r="43">
          <cell r="A43" t="str">
            <v>Korea</v>
          </cell>
          <cell r="E43">
            <v>-149354.18</v>
          </cell>
          <cell r="F43">
            <v>-915170</v>
          </cell>
          <cell r="H43">
            <v>-623971.37</v>
          </cell>
          <cell r="I43">
            <v>-623882.61</v>
          </cell>
          <cell r="J43">
            <v>-499106.08799999999</v>
          </cell>
        </row>
        <row r="44">
          <cell r="A44" t="str">
            <v>Luxembourg</v>
          </cell>
        </row>
        <row r="45">
          <cell r="A45" t="str">
            <v>Holland</v>
          </cell>
        </row>
        <row r="46">
          <cell r="A46" t="str">
            <v>Macedonia</v>
          </cell>
        </row>
      </sheetData>
      <sheetData sheetId="29" refreshError="1">
        <row r="39">
          <cell r="A39" t="str">
            <v>Total stock of arrears exclduing arrears on accrued interest</v>
          </cell>
          <cell r="B39" t="str">
            <v>Rumania - reconciled</v>
          </cell>
          <cell r="C39">
            <v>8562041.7999999989</v>
          </cell>
          <cell r="D39">
            <v>8776092.8449999988</v>
          </cell>
          <cell r="E39">
            <v>8995495.1661249995</v>
          </cell>
          <cell r="F39">
            <v>9220382.5452781245</v>
          </cell>
          <cell r="G39">
            <v>9450892.1089100782</v>
          </cell>
          <cell r="H39">
            <v>9687164.4116328303</v>
          </cell>
          <cell r="I39">
            <v>9929343.5219236519</v>
          </cell>
          <cell r="J39">
            <v>10177577.109971743</v>
          </cell>
          <cell r="K39">
            <v>10432016.537721036</v>
          </cell>
          <cell r="L39">
            <v>10692816.951164061</v>
          </cell>
          <cell r="M39">
            <v>10759647.057108836</v>
          </cell>
          <cell r="N39">
            <v>10826894.851215767</v>
          </cell>
          <cell r="O39">
            <v>10894562.944035865</v>
          </cell>
        </row>
        <row r="40">
          <cell r="A40" t="str">
            <v>flow of arrears on accrued intersts</v>
          </cell>
          <cell r="D40">
            <v>214051.04499999998</v>
          </cell>
          <cell r="E40">
            <v>219402.32112499999</v>
          </cell>
          <cell r="F40">
            <v>224887.37915312499</v>
          </cell>
          <cell r="G40">
            <v>230509.56363195312</v>
          </cell>
          <cell r="H40">
            <v>236272.30272275198</v>
          </cell>
          <cell r="I40">
            <v>242179.11029082077</v>
          </cell>
          <cell r="J40">
            <v>248233.5880480913</v>
          </cell>
          <cell r="K40">
            <v>254439.42774929359</v>
          </cell>
          <cell r="L40">
            <v>260800.4134430259</v>
          </cell>
          <cell r="M40">
            <v>66830.10594477538</v>
          </cell>
          <cell r="N40">
            <v>67247.794106930232</v>
          </cell>
          <cell r="O40">
            <v>67668.092820098551</v>
          </cell>
        </row>
        <row r="42">
          <cell r="C42">
            <v>2.5000000000000001E-2</v>
          </cell>
        </row>
        <row r="43">
          <cell r="B43" t="str">
            <v>Vietnam</v>
          </cell>
          <cell r="C43">
            <v>515445.32800000004</v>
          </cell>
          <cell r="D43">
            <v>528331.46120000002</v>
          </cell>
          <cell r="E43">
            <v>541539.74773000006</v>
          </cell>
          <cell r="F43">
            <v>555078.24142325006</v>
          </cell>
          <cell r="G43">
            <v>568955.19745883136</v>
          </cell>
          <cell r="H43">
            <v>583179.07739530213</v>
          </cell>
          <cell r="I43">
            <v>597758.55433018471</v>
          </cell>
          <cell r="J43">
            <v>612702.51818843931</v>
          </cell>
          <cell r="K43">
            <v>628020.08114315034</v>
          </cell>
          <cell r="L43">
            <v>643720.58317172911</v>
          </cell>
        </row>
        <row r="44">
          <cell r="D44">
            <v>12886.133200000002</v>
          </cell>
          <cell r="E44">
            <v>13208.286530000001</v>
          </cell>
          <cell r="F44">
            <v>13538.493693250002</v>
          </cell>
          <cell r="G44">
            <v>13876.956035581252</v>
          </cell>
          <cell r="H44">
            <v>14223.879936470785</v>
          </cell>
          <cell r="I44">
            <v>14579.476934882554</v>
          </cell>
          <cell r="J44">
            <v>14943.963858254618</v>
          </cell>
          <cell r="K44">
            <v>15317.562954710984</v>
          </cell>
          <cell r="L44">
            <v>15700.50202857876</v>
          </cell>
        </row>
        <row r="45">
          <cell r="A45" t="str">
            <v>stock of arrears on accrued intersts</v>
          </cell>
          <cell r="C45">
            <v>2.5000000000000001E-2</v>
          </cell>
          <cell r="D45">
            <v>38583.6515</v>
          </cell>
          <cell r="E45">
            <v>78131.894287500007</v>
          </cell>
          <cell r="F45">
            <v>118668.8431446875</v>
          </cell>
          <cell r="G45">
            <v>160219.21572330469</v>
          </cell>
          <cell r="H45">
            <v>202808.3476163873</v>
          </cell>
          <cell r="I45">
            <v>246462.20780679697</v>
          </cell>
          <cell r="J45">
            <v>291207.41450196691</v>
          </cell>
          <cell r="K45">
            <v>337071.25136451609</v>
          </cell>
          <cell r="L45">
            <v>384081.68414862896</v>
          </cell>
          <cell r="M45">
            <v>396128.10754955787</v>
          </cell>
          <cell r="N45">
            <v>408249.82109674258</v>
          </cell>
          <cell r="O45">
            <v>420447.2953535972</v>
          </cell>
        </row>
        <row r="46">
          <cell r="A46" t="str">
            <v>Total stock of arrears excluding arrears on accrued interest</v>
          </cell>
          <cell r="B46" t="str">
            <v>Greece</v>
          </cell>
          <cell r="C46">
            <v>1543346.06</v>
          </cell>
          <cell r="D46">
            <v>1581929.7115</v>
          </cell>
          <cell r="E46">
            <v>1621477.9542874999</v>
          </cell>
          <cell r="F46">
            <v>1662014.9031446874</v>
          </cell>
          <cell r="G46">
            <v>1703565.2757233046</v>
          </cell>
          <cell r="H46">
            <v>1746154.4076163871</v>
          </cell>
          <cell r="I46">
            <v>1789808.2678067968</v>
          </cell>
          <cell r="J46">
            <v>1834553.4745019667</v>
          </cell>
          <cell r="K46">
            <v>1880417.3113645159</v>
          </cell>
          <cell r="L46">
            <v>1927427.7441486288</v>
          </cell>
          <cell r="M46">
            <v>1939474.1675495578</v>
          </cell>
          <cell r="N46">
            <v>1951595.8810967426</v>
          </cell>
          <cell r="O46">
            <v>1963793.3553535973</v>
          </cell>
        </row>
      </sheetData>
      <sheetData sheetId="30" refreshError="1">
        <row r="39">
          <cell r="A39">
            <v>2006</v>
          </cell>
          <cell r="B39" t="str">
            <v>Stock</v>
          </cell>
          <cell r="C39">
            <v>83.940798922281871</v>
          </cell>
          <cell r="H39">
            <v>83.940798922281871</v>
          </cell>
          <cell r="I39">
            <v>83.940798922281871</v>
          </cell>
          <cell r="J39">
            <v>83.940798922281871</v>
          </cell>
          <cell r="K39">
            <v>83.940798922281871</v>
          </cell>
          <cell r="L39">
            <v>83.940798922281871</v>
          </cell>
          <cell r="M39">
            <v>75.54671903005368</v>
          </cell>
          <cell r="N39">
            <v>67.152639137825489</v>
          </cell>
          <cell r="O39">
            <v>58.758559245597297</v>
          </cell>
          <cell r="P39">
            <v>50.364479353369106</v>
          </cell>
          <cell r="Q39">
            <v>41.970399461140914</v>
          </cell>
          <cell r="R39">
            <v>33.576319568912723</v>
          </cell>
          <cell r="S39">
            <v>25.182239676684535</v>
          </cell>
          <cell r="T39">
            <v>16.788159784456347</v>
          </cell>
          <cell r="U39">
            <v>8.3940798922281594</v>
          </cell>
          <cell r="V39">
            <v>-2.8421709430404007E-14</v>
          </cell>
          <cell r="W39">
            <v>-2.8421709430404007E-14</v>
          </cell>
          <cell r="X39">
            <v>-2.8421709430404007E-14</v>
          </cell>
          <cell r="Y39">
            <v>-2.8421709430404007E-14</v>
          </cell>
          <cell r="Z39">
            <v>-2.8421709430404007E-14</v>
          </cell>
          <cell r="AA39">
            <v>-2.8421709430404007E-14</v>
          </cell>
          <cell r="AB39">
            <v>-2.8421709430404007E-14</v>
          </cell>
          <cell r="AC39">
            <v>-2.8421709430404007E-14</v>
          </cell>
          <cell r="AD39">
            <v>-2.8421709430404007E-14</v>
          </cell>
          <cell r="AE39">
            <v>-2.8421709430404007E-14</v>
          </cell>
          <cell r="AF39">
            <v>-2.8421709430404007E-14</v>
          </cell>
          <cell r="AG39">
            <v>-2.8421709430404007E-14</v>
          </cell>
          <cell r="AH39">
            <v>-2.8421709430404007E-14</v>
          </cell>
          <cell r="AI39">
            <v>-2.8421709430404007E-14</v>
          </cell>
          <cell r="AJ39">
            <v>-2.8421709430404007E-14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8.3940798922281878</v>
          </cell>
          <cell r="N40">
            <v>8.3940798922281878</v>
          </cell>
          <cell r="O40">
            <v>8.3940798922281878</v>
          </cell>
          <cell r="P40">
            <v>8.3940798922281878</v>
          </cell>
          <cell r="Q40">
            <v>8.3940798922281878</v>
          </cell>
          <cell r="R40">
            <v>8.3940798922281878</v>
          </cell>
          <cell r="S40">
            <v>8.3940798922281878</v>
          </cell>
          <cell r="T40">
            <v>8.3940798922281878</v>
          </cell>
          <cell r="U40">
            <v>8.3940798922281878</v>
          </cell>
          <cell r="V40">
            <v>8.3940798922281878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3.0218687612021471</v>
          </cell>
          <cell r="I41">
            <v>3.0218687612021471</v>
          </cell>
          <cell r="J41">
            <v>3.0218687612021471</v>
          </cell>
          <cell r="K41">
            <v>3.0218687612021471</v>
          </cell>
          <cell r="L41">
            <v>3.0218687612021471</v>
          </cell>
          <cell r="M41">
            <v>2.8707753231420399</v>
          </cell>
          <cell r="N41">
            <v>2.568588447021825</v>
          </cell>
          <cell r="O41">
            <v>2.2664015709016101</v>
          </cell>
          <cell r="P41">
            <v>1.9642146947813952</v>
          </cell>
          <cell r="Q41">
            <v>1.6620278186611803</v>
          </cell>
          <cell r="R41">
            <v>1.3598409425409654</v>
          </cell>
          <cell r="S41">
            <v>1.0576540664207505</v>
          </cell>
          <cell r="T41">
            <v>0.75546719030053588</v>
          </cell>
          <cell r="U41">
            <v>0.45328031418032111</v>
          </cell>
          <cell r="V41">
            <v>0.15109343806010633</v>
          </cell>
          <cell r="W41">
            <v>-1.0231815394945442E-15</v>
          </cell>
          <cell r="X41">
            <v>-1.0231815394945442E-15</v>
          </cell>
          <cell r="Y41">
            <v>-1.0231815394945442E-15</v>
          </cell>
          <cell r="Z41">
            <v>-1.0231815394945442E-15</v>
          </cell>
          <cell r="AA41">
            <v>-1.0231815394945442E-15</v>
          </cell>
          <cell r="AB41">
            <v>-1.0231815394945442E-15</v>
          </cell>
          <cell r="AC41">
            <v>-1.0231815394945442E-15</v>
          </cell>
          <cell r="AD41">
            <v>-1.0231815394945442E-15</v>
          </cell>
          <cell r="AE41">
            <v>-1.0231815394945442E-15</v>
          </cell>
          <cell r="AF41">
            <v>-1.0231815394945442E-15</v>
          </cell>
          <cell r="AG41">
            <v>-1.0231815394945442E-15</v>
          </cell>
          <cell r="AH41">
            <v>-1.0231815394945442E-15</v>
          </cell>
          <cell r="AI41">
            <v>-1.0231815394945442E-15</v>
          </cell>
          <cell r="AJ41">
            <v>-1.0231815394945442E-15</v>
          </cell>
        </row>
        <row r="42">
          <cell r="B42" t="str">
            <v>DS total</v>
          </cell>
          <cell r="H42">
            <v>3.0218687612021471</v>
          </cell>
          <cell r="I42">
            <v>3.0218687612021471</v>
          </cell>
          <cell r="J42">
            <v>3.0218687612021471</v>
          </cell>
          <cell r="K42">
            <v>3.0218687612021471</v>
          </cell>
          <cell r="L42">
            <v>3.0218687612021471</v>
          </cell>
          <cell r="M42">
            <v>11.264855215370227</v>
          </cell>
          <cell r="N42">
            <v>10.962668339250012</v>
          </cell>
          <cell r="O42">
            <v>10.660481463129798</v>
          </cell>
          <cell r="P42">
            <v>10.358294587009583</v>
          </cell>
          <cell r="Q42">
            <v>10.056107710889368</v>
          </cell>
          <cell r="R42">
            <v>9.7539208347691542</v>
          </cell>
          <cell r="S42">
            <v>9.4517339586489388</v>
          </cell>
          <cell r="T42">
            <v>9.1495470825287235</v>
          </cell>
          <cell r="U42">
            <v>8.8473602064085082</v>
          </cell>
          <cell r="V42">
            <v>8.5451733302882946</v>
          </cell>
          <cell r="W42">
            <v>-1.0231815394945442E-15</v>
          </cell>
          <cell r="X42">
            <v>-1.0231815394945442E-15</v>
          </cell>
          <cell r="Y42">
            <v>-1.0231815394945442E-15</v>
          </cell>
          <cell r="Z42">
            <v>-1.0231815394945442E-15</v>
          </cell>
          <cell r="AA42">
            <v>-1.0231815394945442E-15</v>
          </cell>
          <cell r="AB42">
            <v>-1.0231815394945442E-15</v>
          </cell>
          <cell r="AC42">
            <v>-1.0231815394945442E-15</v>
          </cell>
          <cell r="AD42">
            <v>-1.0231815394945442E-15</v>
          </cell>
          <cell r="AE42">
            <v>-1.0231815394945442E-15</v>
          </cell>
          <cell r="AF42">
            <v>-1.0231815394945442E-15</v>
          </cell>
          <cell r="AG42">
            <v>-1.0231815394945442E-15</v>
          </cell>
          <cell r="AH42">
            <v>-1.0231815394945442E-15</v>
          </cell>
          <cell r="AI42">
            <v>-1.0231815394945442E-15</v>
          </cell>
          <cell r="AJ42">
            <v>-1.0231815394945442E-15</v>
          </cell>
        </row>
        <row r="43">
          <cell r="B43" t="str">
            <v>NPV</v>
          </cell>
          <cell r="H43">
            <v>73.738205114493482</v>
          </cell>
          <cell r="I43">
            <v>74.491732455153382</v>
          </cell>
          <cell r="J43">
            <v>75.283840395655105</v>
          </cell>
          <cell r="K43">
            <v>76.116504262710478</v>
          </cell>
          <cell r="L43">
            <v>76.991800519759096</v>
          </cell>
          <cell r="M43">
            <v>69.668925491000522</v>
          </cell>
          <cell r="N43">
            <v>62.27330613688973</v>
          </cell>
          <cell r="O43">
            <v>54.801217947968702</v>
          </cell>
          <cell r="P43">
            <v>47.248745719895098</v>
          </cell>
          <cell r="Q43">
            <v>39.611773789864351</v>
          </cell>
          <cell r="R43">
            <v>31.885975773136249</v>
          </cell>
          <cell r="S43">
            <v>24.066803774071886</v>
          </cell>
          <cell r="T43">
            <v>16.14947704477564</v>
          </cell>
          <cell r="U43">
            <v>8.1289700630596382</v>
          </cell>
          <cell r="V43">
            <v>-1.4528149924257792E-14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110.51268008090346</v>
          </cell>
          <cell r="I44">
            <v>110.51268008090346</v>
          </cell>
          <cell r="J44">
            <v>110.51268008090346</v>
          </cell>
          <cell r="K44">
            <v>110.51268008090346</v>
          </cell>
          <cell r="L44">
            <v>110.51268008090346</v>
          </cell>
          <cell r="M44">
            <v>110.51268008090346</v>
          </cell>
          <cell r="N44">
            <v>99.461412072813118</v>
          </cell>
          <cell r="O44">
            <v>88.410144064722772</v>
          </cell>
          <cell r="P44">
            <v>77.358876056632425</v>
          </cell>
          <cell r="Q44">
            <v>66.307608048542079</v>
          </cell>
          <cell r="R44">
            <v>55.256340040451732</v>
          </cell>
          <cell r="S44">
            <v>44.205072032361386</v>
          </cell>
          <cell r="T44">
            <v>33.153804024271039</v>
          </cell>
          <cell r="U44">
            <v>22.102536016180693</v>
          </cell>
          <cell r="V44">
            <v>11.051268008090346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11.051268008090346</v>
          </cell>
          <cell r="O45">
            <v>11.051268008090346</v>
          </cell>
          <cell r="P45">
            <v>11.051268008090346</v>
          </cell>
          <cell r="Q45">
            <v>11.051268008090346</v>
          </cell>
          <cell r="R45">
            <v>11.051268008090346</v>
          </cell>
          <cell r="S45">
            <v>11.051268008090346</v>
          </cell>
          <cell r="T45">
            <v>11.051268008090346</v>
          </cell>
          <cell r="U45">
            <v>11.051268008090346</v>
          </cell>
          <cell r="V45">
            <v>11.051268008090346</v>
          </cell>
          <cell r="W45">
            <v>11.051268008090346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3.9784564829125246</v>
          </cell>
          <cell r="J46">
            <v>3.9784564829125246</v>
          </cell>
          <cell r="K46">
            <v>3.9784564829125246</v>
          </cell>
          <cell r="L46">
            <v>3.9784564829125246</v>
          </cell>
          <cell r="M46">
            <v>3.9784564829125246</v>
          </cell>
          <cell r="N46">
            <v>3.7795336587668982</v>
          </cell>
          <cell r="O46">
            <v>3.3816880104756457</v>
          </cell>
          <cell r="P46">
            <v>2.9838423621843932</v>
          </cell>
          <cell r="Q46">
            <v>2.5859967138931408</v>
          </cell>
          <cell r="R46">
            <v>2.1881510656018883</v>
          </cell>
          <cell r="S46">
            <v>1.7903054173106361</v>
          </cell>
          <cell r="T46">
            <v>1.3924597690193836</v>
          </cell>
          <cell r="U46">
            <v>0.99461412072813116</v>
          </cell>
          <cell r="V46">
            <v>0.59676847243687869</v>
          </cell>
          <cell r="W46">
            <v>0.19892282414562623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1" refreshError="1"/>
      <sheetData sheetId="32" refreshError="1">
        <row r="39">
          <cell r="A39" t="str">
            <v>CZECH REPUBLIC</v>
          </cell>
        </row>
        <row r="40">
          <cell r="A40" t="str">
            <v>GERMANY</v>
          </cell>
          <cell r="B40">
            <v>0</v>
          </cell>
          <cell r="C40">
            <v>13552.488000000001</v>
          </cell>
          <cell r="D40">
            <v>13576.293</v>
          </cell>
          <cell r="E40">
            <v>5843360.3229999999</v>
          </cell>
          <cell r="F40">
            <v>0</v>
          </cell>
          <cell r="G40">
            <v>25834.714</v>
          </cell>
          <cell r="H40">
            <v>32139.89</v>
          </cell>
          <cell r="I40">
            <v>12130717.67</v>
          </cell>
          <cell r="J40">
            <v>0</v>
          </cell>
          <cell r="K40">
            <v>77007.794999999998</v>
          </cell>
          <cell r="L40">
            <v>86485.014999999999</v>
          </cell>
          <cell r="M40">
            <v>16132581.734999999</v>
          </cell>
          <cell r="N40">
            <v>3706073.47</v>
          </cell>
          <cell r="O40">
            <v>737177.65999999992</v>
          </cell>
          <cell r="P40">
            <v>4460834.108</v>
          </cell>
          <cell r="Q40">
            <v>19172184.471000001</v>
          </cell>
          <cell r="R40">
            <v>0</v>
          </cell>
          <cell r="S40">
            <v>159160.77299999999</v>
          </cell>
          <cell r="T40">
            <v>170994.28599999999</v>
          </cell>
          <cell r="U40">
            <v>25063686.300000001</v>
          </cell>
          <cell r="V40">
            <v>0</v>
          </cell>
          <cell r="W40">
            <v>190046.38</v>
          </cell>
          <cell r="X40">
            <v>221841.12599999999</v>
          </cell>
          <cell r="Y40">
            <v>33554716.450999998</v>
          </cell>
          <cell r="Z40">
            <v>0</v>
          </cell>
          <cell r="AA40">
            <v>251701.30599999998</v>
          </cell>
          <cell r="AB40">
            <v>301906.14299999998</v>
          </cell>
          <cell r="AC40">
            <v>41064373.024999999</v>
          </cell>
          <cell r="AD40">
            <v>0</v>
          </cell>
          <cell r="AE40">
            <v>335526.49100000004</v>
          </cell>
          <cell r="AF40">
            <v>358827.65600000002</v>
          </cell>
          <cell r="AG40">
            <v>51254240.588</v>
          </cell>
          <cell r="AH40">
            <v>1476242.36</v>
          </cell>
          <cell r="AI40">
            <v>415325.82</v>
          </cell>
          <cell r="AJ40">
            <v>1153447</v>
          </cell>
        </row>
        <row r="41">
          <cell r="A41" t="str">
            <v>GREECE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3862802.83</v>
          </cell>
          <cell r="J41">
            <v>0</v>
          </cell>
          <cell r="K41">
            <v>0</v>
          </cell>
          <cell r="L41">
            <v>0</v>
          </cell>
          <cell r="M41">
            <v>17608797.300000001</v>
          </cell>
          <cell r="N41">
            <v>0</v>
          </cell>
          <cell r="O41">
            <v>860000</v>
          </cell>
          <cell r="P41">
            <v>0</v>
          </cell>
          <cell r="Q41">
            <v>17765070.739999998</v>
          </cell>
          <cell r="R41">
            <v>0</v>
          </cell>
          <cell r="S41">
            <v>0</v>
          </cell>
          <cell r="T41">
            <v>0</v>
          </cell>
          <cell r="U41">
            <v>18390418.07</v>
          </cell>
          <cell r="V41">
            <v>0</v>
          </cell>
          <cell r="W41">
            <v>0</v>
          </cell>
          <cell r="X41">
            <v>0</v>
          </cell>
          <cell r="Y41">
            <v>18593502.010000002</v>
          </cell>
          <cell r="Z41">
            <v>0</v>
          </cell>
          <cell r="AA41">
            <v>0</v>
          </cell>
          <cell r="AB41">
            <v>0</v>
          </cell>
          <cell r="AC41">
            <v>18593502.010000002</v>
          </cell>
          <cell r="AD41">
            <v>0</v>
          </cell>
          <cell r="AE41">
            <v>0</v>
          </cell>
          <cell r="AF41">
            <v>0</v>
          </cell>
          <cell r="AG41">
            <v>29219741.738000002</v>
          </cell>
          <cell r="AH41">
            <v>0</v>
          </cell>
          <cell r="AI41">
            <v>408873.60699999996</v>
          </cell>
          <cell r="AJ41">
            <v>408873.60699999996</v>
          </cell>
        </row>
        <row r="42">
          <cell r="A42" t="str">
            <v>HUNGARY</v>
          </cell>
        </row>
        <row r="43">
          <cell r="A43" t="str">
            <v>ITALY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111350.22</v>
          </cell>
          <cell r="H43">
            <v>111350.22</v>
          </cell>
          <cell r="I43">
            <v>0</v>
          </cell>
          <cell r="J43">
            <v>0</v>
          </cell>
          <cell r="K43">
            <v>330880.64899999998</v>
          </cell>
          <cell r="L43">
            <v>330880.658</v>
          </cell>
          <cell r="M43">
            <v>36539574.526000001</v>
          </cell>
          <cell r="N43">
            <v>0</v>
          </cell>
          <cell r="O43">
            <v>643281.66099999996</v>
          </cell>
          <cell r="P43">
            <v>643281.66099999996</v>
          </cell>
          <cell r="Q43">
            <v>38508142.141000003</v>
          </cell>
          <cell r="R43">
            <v>0</v>
          </cell>
          <cell r="S43">
            <v>584282.18300000008</v>
          </cell>
          <cell r="T43">
            <v>584282.18800000008</v>
          </cell>
          <cell r="U43">
            <v>45999410.754000001</v>
          </cell>
          <cell r="V43">
            <v>0</v>
          </cell>
          <cell r="W43">
            <v>683392.995</v>
          </cell>
          <cell r="X43">
            <v>683392.99300000002</v>
          </cell>
          <cell r="Y43">
            <v>56111744.963</v>
          </cell>
          <cell r="Z43">
            <v>0</v>
          </cell>
          <cell r="AA43">
            <v>744892.51699999999</v>
          </cell>
          <cell r="AB43">
            <v>744892.51</v>
          </cell>
          <cell r="AC43">
            <v>61424473.468999997</v>
          </cell>
          <cell r="AD43">
            <v>0</v>
          </cell>
          <cell r="AE43">
            <v>825700.58100000001</v>
          </cell>
          <cell r="AF43">
            <v>825700.58100000001</v>
          </cell>
          <cell r="AG43">
            <v>73856549.774000004</v>
          </cell>
          <cell r="AH43">
            <v>0</v>
          </cell>
          <cell r="AI43">
            <v>663959.43099999998</v>
          </cell>
          <cell r="AJ43">
            <v>663959.43099999998</v>
          </cell>
        </row>
        <row r="44">
          <cell r="A44" t="str">
            <v>JAPAN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8445218.1970000006</v>
          </cell>
          <cell r="R44">
            <v>0</v>
          </cell>
          <cell r="S44">
            <v>101709.655</v>
          </cell>
          <cell r="T44">
            <v>101709.655</v>
          </cell>
          <cell r="U44">
            <v>10531945.93</v>
          </cell>
          <cell r="V44">
            <v>0</v>
          </cell>
          <cell r="W44">
            <v>105607.99400000001</v>
          </cell>
          <cell r="X44">
            <v>105607.993</v>
          </cell>
          <cell r="Y44">
            <v>9336206.8969999999</v>
          </cell>
          <cell r="Z44">
            <v>0</v>
          </cell>
          <cell r="AA44">
            <v>93362.06</v>
          </cell>
          <cell r="AB44">
            <v>93362.06</v>
          </cell>
          <cell r="AC44">
            <v>16728697.937000001</v>
          </cell>
          <cell r="AD44">
            <v>0</v>
          </cell>
          <cell r="AE44">
            <v>169899.965</v>
          </cell>
          <cell r="AF44">
            <v>169899.965</v>
          </cell>
          <cell r="AG44">
            <v>20365298.857999999</v>
          </cell>
          <cell r="AH44">
            <v>0</v>
          </cell>
          <cell r="AI44">
            <v>122641.072</v>
          </cell>
          <cell r="AJ44">
            <v>122641.072</v>
          </cell>
        </row>
        <row r="45">
          <cell r="A45" t="str">
            <v>KUWAIT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4300.9399999999996</v>
          </cell>
          <cell r="P45">
            <v>4300.9399999999996</v>
          </cell>
          <cell r="Q45">
            <v>833423.46400000004</v>
          </cell>
          <cell r="R45">
            <v>0</v>
          </cell>
          <cell r="S45">
            <v>51190.115000000005</v>
          </cell>
          <cell r="T45">
            <v>51190.115000000005</v>
          </cell>
          <cell r="U45">
            <v>6739442.6560000004</v>
          </cell>
          <cell r="V45">
            <v>0</v>
          </cell>
          <cell r="W45">
            <v>193238.609</v>
          </cell>
          <cell r="X45">
            <v>193238.60399999999</v>
          </cell>
          <cell r="Y45">
            <v>11677026.844000001</v>
          </cell>
          <cell r="Z45">
            <v>299043.06199999998</v>
          </cell>
          <cell r="AA45">
            <v>313124.49300000002</v>
          </cell>
          <cell r="AB45">
            <v>612167.55599999998</v>
          </cell>
          <cell r="AC45">
            <v>13268174.941</v>
          </cell>
          <cell r="AD45">
            <v>591241.71299999999</v>
          </cell>
          <cell r="AE45">
            <v>344615.57</v>
          </cell>
          <cell r="AF45">
            <v>935857.28300000005</v>
          </cell>
          <cell r="AG45">
            <v>14839729.395</v>
          </cell>
          <cell r="AH45">
            <v>861445.65300000005</v>
          </cell>
          <cell r="AI45">
            <v>388142.94400000002</v>
          </cell>
          <cell r="AJ45">
            <v>1249598.0109999999</v>
          </cell>
        </row>
        <row r="46">
          <cell r="A46" t="str">
            <v>NORWAY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97955.46</v>
          </cell>
          <cell r="X46">
            <v>97955.46</v>
          </cell>
          <cell r="Y46">
            <v>2500000</v>
          </cell>
          <cell r="Z46">
            <v>0</v>
          </cell>
          <cell r="AA46">
            <v>152209.75</v>
          </cell>
          <cell r="AB46">
            <v>152209.75</v>
          </cell>
          <cell r="AC46">
            <v>2500000</v>
          </cell>
          <cell r="AD46">
            <v>0</v>
          </cell>
          <cell r="AE46">
            <v>154036.46000000002</v>
          </cell>
          <cell r="AF46">
            <v>154036.46000000002</v>
          </cell>
          <cell r="AG46">
            <v>2500000</v>
          </cell>
          <cell r="AH46">
            <v>0</v>
          </cell>
          <cell r="AI46">
            <v>138135.85</v>
          </cell>
          <cell r="AJ46">
            <v>138135.85</v>
          </cell>
        </row>
      </sheetData>
      <sheetData sheetId="33" refreshError="1">
        <row r="39">
          <cell r="A39" t="str">
            <v xml:space="preserve">                  HOLLANDE</v>
          </cell>
          <cell r="B39">
            <v>747.67399999999998</v>
          </cell>
          <cell r="C39">
            <v>580.42999999999995</v>
          </cell>
          <cell r="D39">
            <v>385.98</v>
          </cell>
          <cell r="E39">
            <v>255.07900000000001</v>
          </cell>
          <cell r="F39">
            <v>194.114</v>
          </cell>
          <cell r="G39">
            <v>172603</v>
          </cell>
          <cell r="H39">
            <v>179174</v>
          </cell>
          <cell r="I39" t="str">
            <v>NETHERLANDS</v>
          </cell>
          <cell r="J39">
            <v>0.17260300000000001</v>
          </cell>
          <cell r="K39">
            <v>0.179174</v>
          </cell>
        </row>
        <row r="40">
          <cell r="A40" t="str">
            <v xml:space="preserve">                  ITALI</v>
          </cell>
          <cell r="B40">
            <v>1538.684</v>
          </cell>
          <cell r="C40">
            <v>1150.498</v>
          </cell>
          <cell r="D40">
            <v>839.77200000000005</v>
          </cell>
          <cell r="E40">
            <v>5548.92</v>
          </cell>
          <cell r="F40">
            <v>4993.4579999999996</v>
          </cell>
          <cell r="G40">
            <v>5045302</v>
          </cell>
          <cell r="H40">
            <v>5157260</v>
          </cell>
          <cell r="I40" t="str">
            <v>ITALY</v>
          </cell>
          <cell r="J40">
            <v>5.0453020000000004</v>
          </cell>
          <cell r="K40">
            <v>5.15726</v>
          </cell>
        </row>
        <row r="41">
          <cell r="A41" t="str">
            <v xml:space="preserve">                 JAPONI</v>
          </cell>
          <cell r="F41">
            <v>164.10599999999999</v>
          </cell>
          <cell r="G41">
            <v>136169</v>
          </cell>
          <cell r="H41">
            <v>136204</v>
          </cell>
          <cell r="I41" t="str">
            <v>JAPAN</v>
          </cell>
          <cell r="J41">
            <v>0.13616900000000001</v>
          </cell>
          <cell r="K41">
            <v>0.13620399999999999</v>
          </cell>
        </row>
        <row r="42">
          <cell r="A42" t="str">
            <v xml:space="preserve">                  RUSI</v>
          </cell>
          <cell r="G42">
            <v>39206846</v>
          </cell>
          <cell r="H42">
            <v>39206846</v>
          </cell>
          <cell r="I42" t="str">
            <v>RUSSIA</v>
          </cell>
          <cell r="J42">
            <v>39.206845999999999</v>
          </cell>
          <cell r="K42">
            <v>39.206845999999999</v>
          </cell>
        </row>
        <row r="43">
          <cell r="A43" t="str">
            <v xml:space="preserve">                -Te tjere (B)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22701.949000000001</v>
          </cell>
          <cell r="G43">
            <v>62317254</v>
          </cell>
          <cell r="H43">
            <v>62317259</v>
          </cell>
          <cell r="I43" t="str">
            <v>-Others (B)</v>
          </cell>
        </row>
        <row r="44">
          <cell r="A44" t="str">
            <v>TURQI</v>
          </cell>
          <cell r="F44">
            <v>22701.949000000001</v>
          </cell>
          <cell r="G44">
            <v>22701949</v>
          </cell>
          <cell r="H44">
            <v>22701949</v>
          </cell>
          <cell r="I44" t="str">
            <v>TURKEY</v>
          </cell>
          <cell r="J44">
            <v>22.701948999999999</v>
          </cell>
          <cell r="K44">
            <v>22.701948999999999</v>
          </cell>
        </row>
        <row r="45">
          <cell r="A45" t="str">
            <v xml:space="preserve">                  KINE</v>
          </cell>
          <cell r="G45">
            <v>39615305</v>
          </cell>
          <cell r="H45">
            <v>39615310</v>
          </cell>
          <cell r="I45" t="str">
            <v>CHINA</v>
          </cell>
          <cell r="J45">
            <v>39.615304999999999</v>
          </cell>
          <cell r="K45">
            <v>39.615310000000001</v>
          </cell>
        </row>
        <row r="46">
          <cell r="A46" t="str">
            <v>GJITHSEJ (I+II+III)</v>
          </cell>
          <cell r="B46">
            <v>347662.67500000005</v>
          </cell>
          <cell r="C46">
            <v>460660.48200000002</v>
          </cell>
          <cell r="D46">
            <v>550083.147</v>
          </cell>
          <cell r="E46">
            <v>616975.62300000014</v>
          </cell>
          <cell r="F46">
            <v>697707.25200000009</v>
          </cell>
          <cell r="G46">
            <v>979618646</v>
          </cell>
          <cell r="H46">
            <v>1007329802</v>
          </cell>
          <cell r="I46" t="str">
            <v>TOTAL (I+II+III)</v>
          </cell>
        </row>
      </sheetData>
      <sheetData sheetId="34" refreshError="1">
        <row r="39">
          <cell r="A39">
            <v>2006</v>
          </cell>
          <cell r="B39" t="str">
            <v>Stock</v>
          </cell>
          <cell r="C39">
            <v>15</v>
          </cell>
          <cell r="H39">
            <v>15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15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0.15</v>
          </cell>
          <cell r="I41">
            <v>7.4999999999999997E-2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0.15</v>
          </cell>
          <cell r="I42">
            <v>15.074999999999999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14.253971255673221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16</v>
          </cell>
          <cell r="I44">
            <v>16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16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0.16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5" refreshError="1">
        <row r="39">
          <cell r="A39" t="str">
            <v>TOTAL(II)</v>
          </cell>
          <cell r="B39">
            <v>0</v>
          </cell>
          <cell r="C39">
            <v>45329</v>
          </cell>
          <cell r="D39">
            <v>45329</v>
          </cell>
          <cell r="E39">
            <v>1300521.6499999999</v>
          </cell>
          <cell r="F39">
            <v>350075.98</v>
          </cell>
          <cell r="G39">
            <v>1650597.63</v>
          </cell>
          <cell r="H39">
            <v>0</v>
          </cell>
          <cell r="I39">
            <v>273742.64</v>
          </cell>
          <cell r="J39">
            <v>273742.64</v>
          </cell>
          <cell r="K39">
            <v>5047417.0999999996</v>
          </cell>
          <cell r="L39">
            <v>1122811.2999999998</v>
          </cell>
          <cell r="M39">
            <v>6170228.4000000013</v>
          </cell>
          <cell r="N39">
            <v>6347938.75</v>
          </cell>
          <cell r="O39">
            <v>1791958.92</v>
          </cell>
          <cell r="P39">
            <v>8139897.6700000018</v>
          </cell>
        </row>
        <row r="40">
          <cell r="A40" t="str">
            <v>TOTAL (I+II)</v>
          </cell>
          <cell r="B40">
            <v>250000</v>
          </cell>
          <cell r="C40">
            <v>1073970.73</v>
          </cell>
          <cell r="D40">
            <v>1323970.73</v>
          </cell>
          <cell r="E40">
            <v>1300521.6499999999</v>
          </cell>
          <cell r="F40">
            <v>801240.52</v>
          </cell>
          <cell r="G40">
            <v>2101762.17</v>
          </cell>
          <cell r="H40">
            <v>250000</v>
          </cell>
          <cell r="I40">
            <v>1368689.25</v>
          </cell>
          <cell r="J40">
            <v>1618689.25</v>
          </cell>
          <cell r="K40">
            <v>5047417.0999999996</v>
          </cell>
          <cell r="L40">
            <v>1608841.7099999997</v>
          </cell>
          <cell r="M40">
            <v>6656258.8100000015</v>
          </cell>
          <cell r="N40">
            <v>6847938.75</v>
          </cell>
          <cell r="O40">
            <v>4852742.21</v>
          </cell>
          <cell r="P40">
            <v>11700680.960000001</v>
          </cell>
        </row>
        <row r="43">
          <cell r="B43" t="str">
            <v>2001</v>
          </cell>
        </row>
        <row r="44">
          <cell r="A44" t="str">
            <v>MULTILATERAL(I)</v>
          </cell>
          <cell r="B44" t="str">
            <v>Qtr1</v>
          </cell>
          <cell r="E44" t="str">
            <v>Qtr2</v>
          </cell>
          <cell r="H44" t="str">
            <v>Qtr3</v>
          </cell>
          <cell r="K44" t="str">
            <v>Qtr4</v>
          </cell>
          <cell r="N44" t="str">
            <v>ANNUAL TOTAL</v>
          </cell>
        </row>
        <row r="45">
          <cell r="B45" t="str">
            <v>PR</v>
          </cell>
          <cell r="C45" t="str">
            <v>INT</v>
          </cell>
          <cell r="D45" t="str">
            <v>TDS</v>
          </cell>
          <cell r="E45" t="str">
            <v>PR</v>
          </cell>
          <cell r="F45" t="str">
            <v>INT</v>
          </cell>
          <cell r="G45" t="str">
            <v>TDS</v>
          </cell>
          <cell r="H45" t="str">
            <v>PR</v>
          </cell>
          <cell r="I45" t="str">
            <v>INT</v>
          </cell>
          <cell r="J45" t="str">
            <v>TDS</v>
          </cell>
          <cell r="K45" t="str">
            <v>PR</v>
          </cell>
          <cell r="L45" t="str">
            <v>INT</v>
          </cell>
          <cell r="M45" t="str">
            <v>TDS</v>
          </cell>
          <cell r="N45" t="str">
            <v>PR</v>
          </cell>
          <cell r="O45" t="str">
            <v>INT</v>
          </cell>
          <cell r="P45" t="str">
            <v>TDS</v>
          </cell>
        </row>
        <row r="46">
          <cell r="A46" t="str">
            <v>EBRD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36" refreshError="1">
        <row r="39">
          <cell r="A39">
            <v>10</v>
          </cell>
          <cell r="B39">
            <v>106</v>
          </cell>
          <cell r="C39" t="str">
            <v xml:space="preserve">1061         </v>
          </cell>
          <cell r="D39">
            <v>10617</v>
          </cell>
          <cell r="E39" t="str">
            <v>Komuniteti Europian (KE)</v>
          </cell>
          <cell r="F39">
            <v>1061767</v>
          </cell>
          <cell r="G39">
            <v>0</v>
          </cell>
          <cell r="H39">
            <v>0</v>
          </cell>
          <cell r="I39">
            <v>1</v>
          </cell>
          <cell r="J39">
            <v>1072.0999999999999</v>
          </cell>
          <cell r="K39">
            <v>12</v>
          </cell>
          <cell r="L39" t="str">
            <v>Dimensioni Europian /Sistemi Drejtesise(00-03)</v>
          </cell>
          <cell r="M39">
            <v>300356.62</v>
          </cell>
          <cell r="N39" t="str">
            <v>EURO</v>
          </cell>
          <cell r="O39">
            <v>36978.959824869999</v>
          </cell>
        </row>
        <row r="40">
          <cell r="A40">
            <v>10</v>
          </cell>
          <cell r="B40">
            <v>106</v>
          </cell>
          <cell r="C40" t="str">
            <v xml:space="preserve">1061         </v>
          </cell>
          <cell r="D40">
            <v>10617</v>
          </cell>
          <cell r="E40" t="str">
            <v>Komuniteti Europian (KE)</v>
          </cell>
          <cell r="F40">
            <v>1061768</v>
          </cell>
          <cell r="G40">
            <v>0</v>
          </cell>
          <cell r="H40">
            <v>0</v>
          </cell>
          <cell r="I40">
            <v>1</v>
          </cell>
          <cell r="J40">
            <v>1072.2</v>
          </cell>
          <cell r="K40">
            <v>12</v>
          </cell>
          <cell r="L40" t="str">
            <v>Dimensioni Europian /Zhvillimi I Policise(00-02)</v>
          </cell>
          <cell r="M40">
            <v>482.92</v>
          </cell>
          <cell r="N40" t="str">
            <v>EURO</v>
          </cell>
          <cell r="O40">
            <v>66.299362420000008</v>
          </cell>
        </row>
        <row r="41">
          <cell r="A41">
            <v>10</v>
          </cell>
          <cell r="B41">
            <v>106</v>
          </cell>
          <cell r="C41" t="str">
            <v xml:space="preserve">1061         </v>
          </cell>
          <cell r="D41">
            <v>10617</v>
          </cell>
          <cell r="E41" t="str">
            <v>Komuniteti Europian (KE)</v>
          </cell>
          <cell r="F41">
            <v>1061769</v>
          </cell>
          <cell r="G41">
            <v>0</v>
          </cell>
          <cell r="H41">
            <v>0</v>
          </cell>
          <cell r="I41">
            <v>1</v>
          </cell>
          <cell r="J41">
            <v>1072.3</v>
          </cell>
          <cell r="K41">
            <v>12</v>
          </cell>
          <cell r="L41" t="str">
            <v>Dimensioni Europian /Admnistrata Publike(00-01)</v>
          </cell>
          <cell r="M41">
            <v>570047.5</v>
          </cell>
          <cell r="N41" t="str">
            <v>EURO</v>
          </cell>
          <cell r="O41">
            <v>78274.134300999998</v>
          </cell>
        </row>
        <row r="42">
          <cell r="A42">
            <v>10</v>
          </cell>
          <cell r="B42">
            <v>106</v>
          </cell>
          <cell r="C42" t="str">
            <v xml:space="preserve">1061         </v>
          </cell>
          <cell r="D42">
            <v>10617</v>
          </cell>
          <cell r="E42" t="str">
            <v>Komuniteti Europian (KE)</v>
          </cell>
          <cell r="F42">
            <v>1061770</v>
          </cell>
          <cell r="G42">
            <v>0</v>
          </cell>
          <cell r="H42">
            <v>0</v>
          </cell>
          <cell r="I42">
            <v>1</v>
          </cell>
          <cell r="J42">
            <v>1072.4000000000001</v>
          </cell>
          <cell r="K42">
            <v>12</v>
          </cell>
          <cell r="L42" t="str">
            <v>Dimensioni Europian/Insti.Statistikes (00-06)</v>
          </cell>
          <cell r="M42">
            <v>5.08</v>
          </cell>
          <cell r="N42" t="str">
            <v>EURO</v>
          </cell>
          <cell r="O42">
            <v>0.70049237599999992</v>
          </cell>
        </row>
        <row r="43">
          <cell r="A43">
            <v>10</v>
          </cell>
          <cell r="B43">
            <v>106</v>
          </cell>
          <cell r="C43" t="str">
            <v xml:space="preserve">1061         </v>
          </cell>
          <cell r="D43">
            <v>10617</v>
          </cell>
          <cell r="E43" t="str">
            <v>Komuniteti Europian (KE)</v>
          </cell>
          <cell r="F43">
            <v>1061771</v>
          </cell>
          <cell r="G43">
            <v>0</v>
          </cell>
          <cell r="H43">
            <v>0</v>
          </cell>
          <cell r="I43">
            <v>1</v>
          </cell>
          <cell r="J43">
            <v>1072.5</v>
          </cell>
          <cell r="K43">
            <v>12</v>
          </cell>
          <cell r="L43" t="str">
            <v>Dimensioni Europian/Marr. e Stabilizim Asocimit (00-05)</v>
          </cell>
          <cell r="M43">
            <v>877.54</v>
          </cell>
          <cell r="N43" t="str">
            <v>EURO</v>
          </cell>
          <cell r="O43">
            <v>120.47615029000001</v>
          </cell>
        </row>
        <row r="44">
          <cell r="A44">
            <v>10</v>
          </cell>
          <cell r="B44">
            <v>106</v>
          </cell>
          <cell r="C44" t="str">
            <v xml:space="preserve">1061         </v>
          </cell>
          <cell r="D44">
            <v>10617</v>
          </cell>
          <cell r="E44" t="str">
            <v>Komuniteti Europian (KE)</v>
          </cell>
          <cell r="F44">
            <v>1061780</v>
          </cell>
          <cell r="G44">
            <v>0</v>
          </cell>
          <cell r="H44">
            <v>0</v>
          </cell>
          <cell r="I44">
            <v>1</v>
          </cell>
          <cell r="J44">
            <v>1074.0899999999999</v>
          </cell>
          <cell r="K44">
            <v>12</v>
          </cell>
          <cell r="L44" t="str">
            <v>Cross-Border AL 97-02</v>
          </cell>
          <cell r="M44">
            <v>901000</v>
          </cell>
          <cell r="N44" t="str">
            <v>EURO</v>
          </cell>
          <cell r="O44">
            <v>115004.541</v>
          </cell>
        </row>
        <row r="45">
          <cell r="A45">
            <v>10</v>
          </cell>
          <cell r="B45">
            <v>106</v>
          </cell>
          <cell r="C45" t="str">
            <v xml:space="preserve">1061         </v>
          </cell>
          <cell r="D45">
            <v>10617</v>
          </cell>
          <cell r="E45" t="str">
            <v>Komuniteti Europian (KE)</v>
          </cell>
          <cell r="F45">
            <v>1061781</v>
          </cell>
          <cell r="G45">
            <v>0</v>
          </cell>
          <cell r="H45">
            <v>0</v>
          </cell>
          <cell r="I45">
            <v>1</v>
          </cell>
          <cell r="J45">
            <v>1074.0999999999999</v>
          </cell>
          <cell r="K45">
            <v>12</v>
          </cell>
          <cell r="L45" t="str">
            <v>Cross-Border AL 97-03</v>
          </cell>
          <cell r="M45">
            <v>5036000</v>
          </cell>
          <cell r="N45" t="str">
            <v>EURO</v>
          </cell>
          <cell r="O45">
            <v>647838.45860000001</v>
          </cell>
        </row>
        <row r="46">
          <cell r="A46">
            <v>10</v>
          </cell>
          <cell r="B46">
            <v>106</v>
          </cell>
          <cell r="C46" t="str">
            <v xml:space="preserve">1061         </v>
          </cell>
          <cell r="D46">
            <v>10617</v>
          </cell>
          <cell r="E46" t="str">
            <v>Komuniteti Europian (KE)</v>
          </cell>
          <cell r="F46">
            <v>1061782</v>
          </cell>
          <cell r="G46">
            <v>0</v>
          </cell>
          <cell r="H46">
            <v>0</v>
          </cell>
          <cell r="I46">
            <v>1</v>
          </cell>
          <cell r="J46">
            <v>1074.2</v>
          </cell>
          <cell r="K46">
            <v>12</v>
          </cell>
          <cell r="L46" t="str">
            <v>Cross-Border AL 97-06</v>
          </cell>
          <cell r="M46">
            <v>1000000</v>
          </cell>
          <cell r="N46" t="str">
            <v>EURO</v>
          </cell>
          <cell r="O46">
            <v>137288.5</v>
          </cell>
        </row>
      </sheetData>
      <sheetData sheetId="37" refreshError="1">
        <row r="40">
          <cell r="A40" t="str">
            <v>World prices 3/</v>
          </cell>
        </row>
        <row r="41">
          <cell r="A41" t="str">
            <v xml:space="preserve">   Petroleum crude spot (US$, %change)</v>
          </cell>
          <cell r="E41">
            <v>28.2</v>
          </cell>
          <cell r="F41">
            <v>-17</v>
          </cell>
          <cell r="G41">
            <v>0.6</v>
          </cell>
          <cell r="H41">
            <v>-1.7</v>
          </cell>
          <cell r="I41">
            <v>-5</v>
          </cell>
          <cell r="J41">
            <v>7.9</v>
          </cell>
          <cell r="K41">
            <v>18.399999999999999</v>
          </cell>
          <cell r="N41">
            <v>-5.4</v>
          </cell>
          <cell r="Q41">
            <v>-32.1</v>
          </cell>
          <cell r="R41">
            <v>37.5</v>
          </cell>
          <cell r="W41">
            <v>57</v>
          </cell>
          <cell r="AB41">
            <v>-14</v>
          </cell>
          <cell r="AG41">
            <v>3.8</v>
          </cell>
        </row>
        <row r="42">
          <cell r="A42" t="str">
            <v xml:space="preserve">   Manufactures (U.S.$)</v>
          </cell>
          <cell r="E42">
            <v>3</v>
          </cell>
          <cell r="F42">
            <v>-1.3</v>
          </cell>
          <cell r="G42">
            <v>3.9</v>
          </cell>
          <cell r="H42">
            <v>-6.3</v>
          </cell>
          <cell r="I42">
            <v>3</v>
          </cell>
          <cell r="J42">
            <v>10.3</v>
          </cell>
          <cell r="K42">
            <v>-3.1</v>
          </cell>
          <cell r="N42">
            <v>-7.8</v>
          </cell>
          <cell r="Q42">
            <v>-1.7</v>
          </cell>
          <cell r="R42">
            <v>-2</v>
          </cell>
          <cell r="W42">
            <v>-5.2</v>
          </cell>
          <cell r="AB42">
            <v>-2.5</v>
          </cell>
          <cell r="AG42">
            <v>2.1</v>
          </cell>
        </row>
        <row r="44">
          <cell r="A44" t="str">
            <v>Export deflator 2/  [not updated]</v>
          </cell>
          <cell r="I44">
            <v>3</v>
          </cell>
          <cell r="J44">
            <v>10.3</v>
          </cell>
          <cell r="K44">
            <v>-3.1</v>
          </cell>
          <cell r="N44">
            <v>-7.8</v>
          </cell>
          <cell r="Q44">
            <v>-1.3</v>
          </cell>
          <cell r="R44">
            <v>0.6</v>
          </cell>
          <cell r="W44">
            <v>1.5</v>
          </cell>
          <cell r="AB44">
            <v>1</v>
          </cell>
          <cell r="AG44">
            <v>1</v>
          </cell>
        </row>
        <row r="45">
          <cell r="A45" t="str">
            <v>Import deflator 2/  [not updated]</v>
          </cell>
          <cell r="I45">
            <v>3</v>
          </cell>
          <cell r="J45">
            <v>10.3</v>
          </cell>
          <cell r="K45">
            <v>-3.1</v>
          </cell>
          <cell r="N45">
            <v>-7.8</v>
          </cell>
          <cell r="Q45">
            <v>-1.3</v>
          </cell>
          <cell r="R45">
            <v>0.6</v>
          </cell>
          <cell r="W45">
            <v>1.5</v>
          </cell>
          <cell r="AB45">
            <v>1</v>
          </cell>
          <cell r="AG45">
            <v>1</v>
          </cell>
        </row>
        <row r="46">
          <cell r="A46" t="str">
            <v>Export deflator 4/</v>
          </cell>
          <cell r="I46">
            <v>4.0999999999999996</v>
          </cell>
          <cell r="J46">
            <v>10.4</v>
          </cell>
          <cell r="K46">
            <v>-3.8</v>
          </cell>
          <cell r="N46">
            <v>-6.7</v>
          </cell>
          <cell r="Q46">
            <v>-5</v>
          </cell>
          <cell r="R46">
            <v>-2.1</v>
          </cell>
          <cell r="W46">
            <v>-2.8</v>
          </cell>
          <cell r="AB46">
            <v>-3.3932665147906604</v>
          </cell>
          <cell r="AC46">
            <v>-4.3265635206720106</v>
          </cell>
          <cell r="AD46">
            <v>1.6853717428099824</v>
          </cell>
          <cell r="AE46">
            <v>5.0251832652691508</v>
          </cell>
          <cell r="AF46">
            <v>5.8095301344575745</v>
          </cell>
          <cell r="AG46">
            <v>2</v>
          </cell>
          <cell r="AH46">
            <v>12.553290056564581</v>
          </cell>
          <cell r="AI46">
            <v>12.821348008817491</v>
          </cell>
          <cell r="AJ46">
            <v>9.3234873120759509</v>
          </cell>
        </row>
      </sheetData>
      <sheetData sheetId="38" refreshError="1">
        <row r="39">
          <cell r="B39" t="str">
            <v>Total exports (for non-circularity)</v>
          </cell>
          <cell r="D39">
            <v>100.30000000000001</v>
          </cell>
          <cell r="E39">
            <v>106.6</v>
          </cell>
          <cell r="F39">
            <v>132.69999999999999</v>
          </cell>
          <cell r="G39">
            <v>123</v>
          </cell>
          <cell r="H39">
            <v>73.099999999999994</v>
          </cell>
          <cell r="I39">
            <v>69.854532300000002</v>
          </cell>
          <cell r="J39">
            <v>111.7</v>
          </cell>
          <cell r="K39">
            <v>141.32493379031999</v>
          </cell>
          <cell r="L39">
            <v>41.95</v>
          </cell>
          <cell r="M39">
            <v>51.05</v>
          </cell>
          <cell r="N39">
            <v>57.25</v>
          </cell>
          <cell r="O39">
            <v>54.55</v>
          </cell>
          <cell r="P39">
            <v>204.8</v>
          </cell>
          <cell r="Q39">
            <v>67.88</v>
          </cell>
          <cell r="R39">
            <v>57.31</v>
          </cell>
          <cell r="S39">
            <v>50.22</v>
          </cell>
          <cell r="T39">
            <v>53.46</v>
          </cell>
          <cell r="U39">
            <v>228.86999999999998</v>
          </cell>
          <cell r="V39">
            <v>34.229999999999997</v>
          </cell>
          <cell r="W39">
            <v>47.12</v>
          </cell>
          <cell r="X39">
            <v>81.350000000000023</v>
          </cell>
          <cell r="Y39">
            <v>40.69</v>
          </cell>
          <cell r="Z39">
            <v>44.772000000000006</v>
          </cell>
          <cell r="AA39">
            <v>85.462000000000018</v>
          </cell>
          <cell r="AB39">
            <v>166.81199999999998</v>
          </cell>
          <cell r="AC39">
            <v>39.199999999999996</v>
          </cell>
          <cell r="AD39">
            <v>49.4</v>
          </cell>
          <cell r="AE39">
            <v>88.6</v>
          </cell>
          <cell r="AF39">
            <v>53</v>
          </cell>
          <cell r="AG39">
            <v>63.41</v>
          </cell>
          <cell r="AH39">
            <v>116.41</v>
          </cell>
          <cell r="AI39">
            <v>205.01</v>
          </cell>
        </row>
        <row r="40">
          <cell r="B40" t="str">
            <v>Domestic exports</v>
          </cell>
          <cell r="AC40">
            <v>12.689999999999994</v>
          </cell>
          <cell r="AD40">
            <v>23.019999999999996</v>
          </cell>
          <cell r="AE40">
            <v>35.709999999999994</v>
          </cell>
          <cell r="AF40">
            <v>27.53</v>
          </cell>
          <cell r="AG40">
            <v>18.509999999999998</v>
          </cell>
          <cell r="AH40">
            <v>46.040000000000006</v>
          </cell>
          <cell r="AI40">
            <v>81.75</v>
          </cell>
          <cell r="AJ40">
            <v>39.876103604702209</v>
          </cell>
        </row>
        <row r="41">
          <cell r="B41" t="str">
            <v>Nominal exports (growth rate)</v>
          </cell>
          <cell r="E41">
            <v>6.2811565304087491</v>
          </cell>
          <cell r="F41">
            <v>24.484052532833012</v>
          </cell>
          <cell r="G41">
            <v>-7.3097211755840164</v>
          </cell>
          <cell r="H41">
            <v>-40.569105691056919</v>
          </cell>
          <cell r="I41">
            <v>-4.4397642954856265</v>
          </cell>
          <cell r="J41">
            <v>59.903726103681912</v>
          </cell>
          <cell r="K41">
            <v>26.521874476562225</v>
          </cell>
          <cell r="P41">
            <v>44.914272738210705</v>
          </cell>
          <cell r="Q41" t="str">
            <v>...</v>
          </cell>
          <cell r="R41">
            <v>-15.571596935768994</v>
          </cell>
          <cell r="S41">
            <v>-12.371313906822579</v>
          </cell>
          <cell r="T41">
            <v>6.4516129032258451</v>
          </cell>
          <cell r="U41">
            <v>11.752929687499991</v>
          </cell>
          <cell r="V41">
            <v>-85.043911390745848</v>
          </cell>
          <cell r="W41">
            <v>37.657026000584295</v>
          </cell>
          <cell r="X41" t="str">
            <v>...</v>
          </cell>
          <cell r="Y41">
            <v>-13.646010186757218</v>
          </cell>
          <cell r="Z41">
            <v>10.031948881789155</v>
          </cell>
          <cell r="AA41">
            <v>5.0547019053472475</v>
          </cell>
          <cell r="AB41">
            <v>-27.114956088609254</v>
          </cell>
          <cell r="AC41">
            <v>-12.445278298936858</v>
          </cell>
          <cell r="AD41">
            <v>26.020408163265319</v>
          </cell>
          <cell r="AE41">
            <v>3.6718073529755646</v>
          </cell>
          <cell r="AF41">
            <v>7.2874493927125528</v>
          </cell>
          <cell r="AG41">
            <v>19.641509433962256</v>
          </cell>
          <cell r="AH41">
            <v>31.388261851015798</v>
          </cell>
          <cell r="AI41">
            <v>22.898832218305643</v>
          </cell>
        </row>
        <row r="42">
          <cell r="B42" t="str">
            <v>Export volume (growth rate)</v>
          </cell>
          <cell r="P42">
            <v>34.614272738210701</v>
          </cell>
          <cell r="Q42" t="str">
            <v>...</v>
          </cell>
          <cell r="R42" t="str">
            <v>...</v>
          </cell>
          <cell r="S42" t="str">
            <v>...</v>
          </cell>
          <cell r="T42" t="str">
            <v>...</v>
          </cell>
          <cell r="U42">
            <v>14.852929687499991</v>
          </cell>
          <cell r="V42" t="str">
            <v>...</v>
          </cell>
          <cell r="W42" t="str">
            <v>...</v>
          </cell>
          <cell r="X42" t="str">
            <v>...</v>
          </cell>
          <cell r="Y42" t="str">
            <v>...</v>
          </cell>
          <cell r="Z42" t="str">
            <v>...</v>
          </cell>
          <cell r="AA42" t="str">
            <v>...</v>
          </cell>
          <cell r="AB42">
            <v>-19.314956088609254</v>
          </cell>
          <cell r="AC42" t="str">
            <v>...</v>
          </cell>
          <cell r="AD42" t="str">
            <v>...</v>
          </cell>
          <cell r="AE42" t="str">
            <v>...</v>
          </cell>
          <cell r="AF42" t="str">
            <v>...</v>
          </cell>
          <cell r="AG42" t="str">
            <v>...</v>
          </cell>
          <cell r="AH42" t="str">
            <v>...</v>
          </cell>
          <cell r="AI42">
            <v>24.198832218305643</v>
          </cell>
        </row>
        <row r="43">
          <cell r="B43" t="str">
            <v>Export elasticity</v>
          </cell>
          <cell r="P43">
            <v>3.8892441278888428</v>
          </cell>
          <cell r="Q43" t="str">
            <v>...</v>
          </cell>
          <cell r="R43" t="str">
            <v>...</v>
          </cell>
          <cell r="S43" t="str">
            <v>...</v>
          </cell>
          <cell r="T43" t="str">
            <v>...</v>
          </cell>
          <cell r="U43">
            <v>1.6321900755494496</v>
          </cell>
          <cell r="V43" t="str">
            <v>...</v>
          </cell>
          <cell r="W43" t="str">
            <v>...</v>
          </cell>
          <cell r="X43" t="str">
            <v>...</v>
          </cell>
          <cell r="Y43" t="str">
            <v>...</v>
          </cell>
          <cell r="Z43" t="str">
            <v>...</v>
          </cell>
          <cell r="AA43" t="str">
            <v>...</v>
          </cell>
          <cell r="AB43">
            <v>1.8752384552047818</v>
          </cell>
          <cell r="AC43" t="str">
            <v>...</v>
          </cell>
          <cell r="AD43" t="str">
            <v>...</v>
          </cell>
          <cell r="AE43" t="str">
            <v>...</v>
          </cell>
          <cell r="AF43" t="str">
            <v>...</v>
          </cell>
          <cell r="AG43" t="str">
            <v>...</v>
          </cell>
          <cell r="AH43" t="str">
            <v>...</v>
          </cell>
          <cell r="AI43">
            <v>1.9054198597091059</v>
          </cell>
        </row>
        <row r="45">
          <cell r="B45" t="str">
            <v>nominal change of GDP</v>
          </cell>
        </row>
      </sheetData>
      <sheetData sheetId="39" refreshError="1">
        <row r="39">
          <cell r="A39" t="str">
            <v>Amortization</v>
          </cell>
          <cell r="B39">
            <v>2.3281457300000001</v>
          </cell>
          <cell r="C39">
            <v>6.8227897899999999</v>
          </cell>
          <cell r="D39">
            <v>4.0537863999999999</v>
          </cell>
          <cell r="E39">
            <v>10.366991339999998</v>
          </cell>
          <cell r="F39">
            <v>23.571713259999999</v>
          </cell>
          <cell r="G39">
            <v>3.17627886</v>
          </cell>
          <cell r="H39">
            <v>8.82924781</v>
          </cell>
          <cell r="I39">
            <v>4.6384936300000001</v>
          </cell>
          <cell r="J39">
            <v>9.003749560000001</v>
          </cell>
          <cell r="K39">
            <v>17.273257839999999</v>
          </cell>
          <cell r="P39">
            <v>38.621329650000007</v>
          </cell>
          <cell r="Q39">
            <v>51.576979620000003</v>
          </cell>
          <cell r="R39">
            <v>54.639279379999998</v>
          </cell>
          <cell r="S39">
            <v>51.681747889999997</v>
          </cell>
          <cell r="T39">
            <v>55.794520210000002</v>
          </cell>
          <cell r="U39">
            <v>61.361384220000005</v>
          </cell>
          <cell r="V39">
            <v>64.535126759999997</v>
          </cell>
          <cell r="W39">
            <v>66.288690360000004</v>
          </cell>
          <cell r="X39">
            <v>60.21542127</v>
          </cell>
          <cell r="Y39">
            <v>59</v>
          </cell>
          <cell r="Z39">
            <v>60</v>
          </cell>
          <cell r="AA39">
            <v>60</v>
          </cell>
          <cell r="AB39">
            <v>56</v>
          </cell>
          <cell r="AC39">
            <v>55</v>
          </cell>
          <cell r="AD39">
            <v>64</v>
          </cell>
          <cell r="AE39">
            <v>56</v>
          </cell>
          <cell r="AF39">
            <v>60.1</v>
          </cell>
          <cell r="AG39">
            <v>56</v>
          </cell>
          <cell r="AH39">
            <v>56</v>
          </cell>
          <cell r="AI39">
            <v>52</v>
          </cell>
          <cell r="AJ39">
            <v>47</v>
          </cell>
        </row>
        <row r="40">
          <cell r="A40" t="str">
            <v>Multilateral</v>
          </cell>
          <cell r="K40">
            <v>25.647769859999997</v>
          </cell>
          <cell r="P40">
            <v>33.584965910000008</v>
          </cell>
          <cell r="Q40">
            <v>46.540615980000005</v>
          </cell>
          <cell r="R40">
            <v>49.60291574</v>
          </cell>
          <cell r="S40">
            <v>46.645384249999999</v>
          </cell>
          <cell r="T40">
            <v>50.758156570000004</v>
          </cell>
          <cell r="U40">
            <v>59.160809800000003</v>
          </cell>
          <cell r="V40">
            <v>62.334552339999995</v>
          </cell>
          <cell r="W40">
            <v>64.454878340000008</v>
          </cell>
          <cell r="X40">
            <v>58.381609249999997</v>
          </cell>
          <cell r="Y40">
            <v>37</v>
          </cell>
          <cell r="Z40">
            <v>37</v>
          </cell>
          <cell r="AA40">
            <v>37</v>
          </cell>
          <cell r="AB40">
            <v>37</v>
          </cell>
          <cell r="AC40">
            <v>37</v>
          </cell>
          <cell r="AD40">
            <v>36</v>
          </cell>
          <cell r="AE40">
            <v>37</v>
          </cell>
          <cell r="AF40">
            <v>39.1</v>
          </cell>
          <cell r="AG40">
            <v>38</v>
          </cell>
          <cell r="AH40">
            <v>38</v>
          </cell>
          <cell r="AI40">
            <v>34</v>
          </cell>
          <cell r="AJ40">
            <v>30</v>
          </cell>
        </row>
        <row r="41">
          <cell r="A41" t="str">
            <v>bilateral</v>
          </cell>
          <cell r="K41">
            <v>17.273257839999999</v>
          </cell>
          <cell r="P41">
            <v>22.366167360000002</v>
          </cell>
          <cell r="Q41">
            <v>23.652164800000001</v>
          </cell>
          <cell r="R41">
            <v>25.056571430000002</v>
          </cell>
          <cell r="S41">
            <v>24.04438867</v>
          </cell>
          <cell r="T41">
            <v>22.509120840000001</v>
          </cell>
          <cell r="U41">
            <v>21.04187726</v>
          </cell>
          <cell r="V41">
            <v>19.36413232</v>
          </cell>
          <cell r="W41">
            <v>17.652059470000005</v>
          </cell>
          <cell r="X41">
            <v>15.616455469999998</v>
          </cell>
          <cell r="Y41">
            <v>22</v>
          </cell>
          <cell r="Z41">
            <v>23</v>
          </cell>
          <cell r="AA41">
            <v>23</v>
          </cell>
          <cell r="AB41">
            <v>19</v>
          </cell>
          <cell r="AC41">
            <v>18</v>
          </cell>
          <cell r="AD41">
            <v>28</v>
          </cell>
          <cell r="AE41">
            <v>19</v>
          </cell>
          <cell r="AF41">
            <v>21</v>
          </cell>
          <cell r="AG41">
            <v>18</v>
          </cell>
          <cell r="AH41">
            <v>18</v>
          </cell>
          <cell r="AI41">
            <v>18</v>
          </cell>
          <cell r="AJ41">
            <v>17</v>
          </cell>
        </row>
        <row r="42">
          <cell r="A42" t="str">
            <v>Interest excl. czech. hungary. and slovak</v>
          </cell>
          <cell r="B42">
            <v>3.8200866499999999</v>
          </cell>
          <cell r="C42">
            <v>13.433622410000002</v>
          </cell>
          <cell r="D42">
            <v>5.5874846599999994</v>
          </cell>
          <cell r="E42">
            <v>12.304414509999999</v>
          </cell>
          <cell r="F42">
            <v>35.145608230000001</v>
          </cell>
          <cell r="G42">
            <v>4.8395998900000006</v>
          </cell>
          <cell r="H42">
            <v>11.36483321</v>
          </cell>
          <cell r="I42">
            <v>6.3676154199999999</v>
          </cell>
          <cell r="J42">
            <v>12.17022805</v>
          </cell>
          <cell r="K42">
            <v>17.273257839999999</v>
          </cell>
          <cell r="L42">
            <v>9.3084715399999993</v>
          </cell>
          <cell r="M42">
            <v>16.303149490000003</v>
          </cell>
          <cell r="N42">
            <v>9.4106115800000012</v>
          </cell>
          <cell r="O42">
            <v>16.282900810000001</v>
          </cell>
          <cell r="P42">
            <v>22.366167360000002</v>
          </cell>
          <cell r="Q42">
            <v>23.652164800000001</v>
          </cell>
          <cell r="R42">
            <v>25.056571430000002</v>
          </cell>
          <cell r="S42">
            <v>24.04438867</v>
          </cell>
          <cell r="T42">
            <v>22.509120840000001</v>
          </cell>
          <cell r="U42">
            <v>21.04187726</v>
          </cell>
          <cell r="V42">
            <v>19.36413232</v>
          </cell>
          <cell r="W42">
            <v>17.652059470000005</v>
          </cell>
          <cell r="X42">
            <v>15.616455469999998</v>
          </cell>
          <cell r="Y42">
            <v>71</v>
          </cell>
          <cell r="Z42">
            <v>72</v>
          </cell>
          <cell r="AA42">
            <v>71</v>
          </cell>
          <cell r="AB42">
            <v>65</v>
          </cell>
          <cell r="AC42">
            <v>62</v>
          </cell>
          <cell r="AD42">
            <v>59</v>
          </cell>
          <cell r="AE42">
            <v>61</v>
          </cell>
          <cell r="AF42">
            <v>63.1</v>
          </cell>
          <cell r="AG42">
            <v>61</v>
          </cell>
          <cell r="AH42">
            <v>60</v>
          </cell>
          <cell r="AI42">
            <v>54</v>
          </cell>
          <cell r="AJ42">
            <v>49</v>
          </cell>
        </row>
        <row r="43">
          <cell r="A43" t="str">
            <v>amortization excl.czech. hungary. and slovak</v>
          </cell>
          <cell r="B43">
            <v>2.14656461</v>
          </cell>
          <cell r="C43">
            <v>7.991649380000001</v>
          </cell>
          <cell r="D43">
            <v>2.5010368600000001</v>
          </cell>
          <cell r="E43">
            <v>3.5196098899999999</v>
          </cell>
          <cell r="F43">
            <v>16.158860740000001</v>
          </cell>
          <cell r="G43">
            <v>2.4379891800000002</v>
          </cell>
          <cell r="H43">
            <v>4.4831115300000004</v>
          </cell>
          <cell r="I43">
            <v>2.5088232799999997</v>
          </cell>
          <cell r="J43">
            <v>5.1442193899999999</v>
          </cell>
          <cell r="K43">
            <v>25.647769859999997</v>
          </cell>
          <cell r="L43">
            <v>3.7575749900000002</v>
          </cell>
          <cell r="M43">
            <v>5.37457897</v>
          </cell>
          <cell r="N43">
            <v>3.5796442900000001</v>
          </cell>
          <cell r="O43">
            <v>5.5487234999999995</v>
          </cell>
          <cell r="P43">
            <v>33.584965910000008</v>
          </cell>
          <cell r="Q43">
            <v>46.540615980000005</v>
          </cell>
          <cell r="R43">
            <v>49.60291574</v>
          </cell>
          <cell r="S43">
            <v>46.645384249999999</v>
          </cell>
          <cell r="T43">
            <v>50.758156570000004</v>
          </cell>
          <cell r="U43">
            <v>59.160809800000003</v>
          </cell>
          <cell r="V43">
            <v>62.334552339999995</v>
          </cell>
          <cell r="W43">
            <v>64.454878340000008</v>
          </cell>
          <cell r="X43">
            <v>58.381609249999997</v>
          </cell>
          <cell r="Y43">
            <v>12</v>
          </cell>
          <cell r="Z43">
            <v>11</v>
          </cell>
          <cell r="AA43">
            <v>10</v>
          </cell>
          <cell r="AB43">
            <v>9</v>
          </cell>
          <cell r="AC43">
            <v>8</v>
          </cell>
          <cell r="AD43">
            <v>7</v>
          </cell>
          <cell r="AE43">
            <v>7</v>
          </cell>
          <cell r="AF43">
            <v>6</v>
          </cell>
          <cell r="AG43">
            <v>6</v>
          </cell>
          <cell r="AH43">
            <v>5</v>
          </cell>
          <cell r="AI43">
            <v>4</v>
          </cell>
          <cell r="AJ43">
            <v>4</v>
          </cell>
        </row>
        <row r="44">
          <cell r="A44" t="str">
            <v>Multilateral</v>
          </cell>
          <cell r="B44">
            <v>3.8200866499999999</v>
          </cell>
          <cell r="C44">
            <v>13.433622410000002</v>
          </cell>
          <cell r="D44">
            <v>5.5874846599999994</v>
          </cell>
          <cell r="E44">
            <v>12.304414509999999</v>
          </cell>
          <cell r="F44">
            <v>35.145608230000001</v>
          </cell>
          <cell r="G44">
            <v>4.8395998900000006</v>
          </cell>
          <cell r="H44">
            <v>11.36483321</v>
          </cell>
          <cell r="I44">
            <v>6.3676154199999999</v>
          </cell>
          <cell r="J44">
            <v>12.17022805</v>
          </cell>
          <cell r="K44">
            <v>34.742276570000001</v>
          </cell>
          <cell r="L44">
            <v>9.3084715399999993</v>
          </cell>
          <cell r="M44">
            <v>16.303149490000003</v>
          </cell>
          <cell r="N44">
            <v>9.4106115800000012</v>
          </cell>
          <cell r="O44">
            <v>16.282900810000001</v>
          </cell>
          <cell r="P44">
            <v>51.305133420000011</v>
          </cell>
          <cell r="Q44">
            <v>64.236002400000004</v>
          </cell>
          <cell r="R44">
            <v>63.139750179999993</v>
          </cell>
          <cell r="S44">
            <v>58.207302589999998</v>
          </cell>
          <cell r="T44">
            <v>60.038216540000001</v>
          </cell>
          <cell r="U44">
            <v>63.910018360000002</v>
          </cell>
          <cell r="V44">
            <v>65.919850050000008</v>
          </cell>
          <cell r="W44">
            <v>66.603202460000006</v>
          </cell>
          <cell r="X44">
            <v>62.378009919999997</v>
          </cell>
          <cell r="Y44">
            <v>8</v>
          </cell>
          <cell r="Z44">
            <v>7</v>
          </cell>
          <cell r="AA44">
            <v>6</v>
          </cell>
          <cell r="AB44">
            <v>6</v>
          </cell>
          <cell r="AC44">
            <v>5</v>
          </cell>
          <cell r="AD44">
            <v>5</v>
          </cell>
          <cell r="AE44">
            <v>5</v>
          </cell>
          <cell r="AF44">
            <v>4</v>
          </cell>
          <cell r="AG44">
            <v>4</v>
          </cell>
          <cell r="AH44">
            <v>4</v>
          </cell>
          <cell r="AI44">
            <v>3</v>
          </cell>
          <cell r="AJ44">
            <v>3.1</v>
          </cell>
        </row>
        <row r="45">
          <cell r="A45" t="str">
            <v>Public External Direct  Debt Service 2/</v>
          </cell>
          <cell r="B45">
            <v>3.8200866499999999</v>
          </cell>
          <cell r="C45">
            <v>13.433622410000002</v>
          </cell>
          <cell r="D45">
            <v>5.5874846599999994</v>
          </cell>
          <cell r="E45">
            <v>12.304414509999999</v>
          </cell>
          <cell r="F45">
            <v>35.145608230000001</v>
          </cell>
          <cell r="G45">
            <v>4.8395998900000006</v>
          </cell>
          <cell r="H45">
            <v>11.36483321</v>
          </cell>
          <cell r="I45">
            <v>6.3676154199999999</v>
          </cell>
          <cell r="J45">
            <v>12.17022805</v>
          </cell>
          <cell r="K45">
            <v>34.742276570000001</v>
          </cell>
          <cell r="L45">
            <v>9.3084715399999993</v>
          </cell>
          <cell r="M45">
            <v>16.303149490000003</v>
          </cell>
          <cell r="N45">
            <v>9.4106115800000012</v>
          </cell>
          <cell r="O45">
            <v>16.282900810000001</v>
          </cell>
          <cell r="P45">
            <v>51.305133420000011</v>
          </cell>
          <cell r="Q45">
            <v>64.236002400000004</v>
          </cell>
          <cell r="R45">
            <v>63.139750179999993</v>
          </cell>
          <cell r="S45">
            <v>58.207302589999998</v>
          </cell>
          <cell r="T45">
            <v>60.038216540000001</v>
          </cell>
          <cell r="U45">
            <v>63.910018360000002</v>
          </cell>
          <cell r="V45">
            <v>65.919850050000008</v>
          </cell>
          <cell r="W45">
            <v>66.603202460000006</v>
          </cell>
          <cell r="X45">
            <v>62.378009919999997</v>
          </cell>
          <cell r="Y45">
            <v>71</v>
          </cell>
          <cell r="Z45">
            <v>72</v>
          </cell>
          <cell r="AA45">
            <v>71</v>
          </cell>
          <cell r="AB45">
            <v>65</v>
          </cell>
          <cell r="AC45">
            <v>62</v>
          </cell>
          <cell r="AD45">
            <v>59</v>
          </cell>
          <cell r="AE45">
            <v>61</v>
          </cell>
          <cell r="AF45">
            <v>63.1</v>
          </cell>
          <cell r="AG45">
            <v>61</v>
          </cell>
          <cell r="AH45">
            <v>60</v>
          </cell>
          <cell r="AI45">
            <v>54</v>
          </cell>
          <cell r="AJ45">
            <v>49</v>
          </cell>
        </row>
        <row r="46">
          <cell r="A46" t="str">
            <v>Interest</v>
          </cell>
          <cell r="B46">
            <v>2.14656461</v>
          </cell>
          <cell r="C46">
            <v>7.991649380000001</v>
          </cell>
          <cell r="D46">
            <v>2.5010368600000001</v>
          </cell>
          <cell r="E46">
            <v>3.5196098899999999</v>
          </cell>
          <cell r="F46">
            <v>16.158860740000001</v>
          </cell>
          <cell r="G46">
            <v>2.4379891800000002</v>
          </cell>
          <cell r="H46">
            <v>4.4831115300000004</v>
          </cell>
          <cell r="I46">
            <v>2.5088232799999997</v>
          </cell>
          <cell r="J46">
            <v>5.1442193899999999</v>
          </cell>
          <cell r="K46">
            <v>14.574143380000001</v>
          </cell>
          <cell r="L46">
            <v>3.7575749900000002</v>
          </cell>
          <cell r="M46">
            <v>5.37457897</v>
          </cell>
          <cell r="N46">
            <v>3.5796442900000001</v>
          </cell>
          <cell r="O46">
            <v>5.5487234999999995</v>
          </cell>
          <cell r="P46">
            <v>18.260521750000002</v>
          </cell>
          <cell r="Q46">
            <v>18.650404439999999</v>
          </cell>
          <cell r="R46">
            <v>18.742898270000001</v>
          </cell>
          <cell r="S46">
            <v>18.40234676</v>
          </cell>
          <cell r="T46">
            <v>17.232382919999999</v>
          </cell>
          <cell r="U46">
            <v>16.282137540000001</v>
          </cell>
          <cell r="V46">
            <v>15.167110430000001</v>
          </cell>
          <cell r="W46">
            <v>14.018305280000003</v>
          </cell>
          <cell r="X46">
            <v>12.884197149999999</v>
          </cell>
          <cell r="Y46">
            <v>12</v>
          </cell>
          <cell r="Z46">
            <v>11</v>
          </cell>
          <cell r="AA46">
            <v>10</v>
          </cell>
          <cell r="AB46">
            <v>9</v>
          </cell>
          <cell r="AC46">
            <v>8</v>
          </cell>
          <cell r="AD46">
            <v>7</v>
          </cell>
          <cell r="AE46">
            <v>7</v>
          </cell>
          <cell r="AF46">
            <v>6</v>
          </cell>
          <cell r="AG46">
            <v>6</v>
          </cell>
          <cell r="AH46">
            <v>5</v>
          </cell>
          <cell r="AI46">
            <v>4</v>
          </cell>
          <cell r="AJ46">
            <v>4</v>
          </cell>
        </row>
      </sheetData>
      <sheetData sheetId="40" refreshError="1">
        <row r="39">
          <cell r="P39">
            <v>0</v>
          </cell>
        </row>
        <row r="40">
          <cell r="A40" t="str">
            <v>V.</v>
          </cell>
          <cell r="B40" t="str">
            <v>Available financing</v>
          </cell>
          <cell r="C40">
            <v>-105.14459410971585</v>
          </cell>
          <cell r="D40">
            <v>-143.62037253304172</v>
          </cell>
          <cell r="E40">
            <v>-15.929525241509843</v>
          </cell>
          <cell r="F40">
            <v>-31.012147121355667</v>
          </cell>
          <cell r="G40">
            <v>-7.568448225769588</v>
          </cell>
          <cell r="H40">
            <v>-12.69744049608876</v>
          </cell>
          <cell r="I40">
            <v>-16.547066612726645</v>
          </cell>
          <cell r="J40">
            <v>-67.826822966325736</v>
          </cell>
          <cell r="K40">
            <v>-43.542147121355669</v>
          </cell>
          <cell r="L40">
            <v>-29.688448225769587</v>
          </cell>
          <cell r="M40">
            <v>-0.80631491372447783</v>
          </cell>
          <cell r="N40">
            <v>-29.868181460487605</v>
          </cell>
          <cell r="O40">
            <v>-11.296314913724123</v>
          </cell>
          <cell r="P40">
            <v>-81.331721647553323</v>
          </cell>
          <cell r="Q40">
            <v>-123.30253293548955</v>
          </cell>
          <cell r="R40">
            <v>-42.403650231325742</v>
          </cell>
          <cell r="S40">
            <v>-35.589799869588312</v>
          </cell>
          <cell r="T40">
            <v>-1.8199483807738654</v>
          </cell>
          <cell r="U40">
            <v>-29.745627588086535</v>
          </cell>
          <cell r="V40">
            <v>-68.948757562562221</v>
          </cell>
          <cell r="W40">
            <v>-87.924822135097969</v>
          </cell>
          <cell r="X40">
            <v>-140.4402518281554</v>
          </cell>
          <cell r="Y40">
            <v>-176.51073376115585</v>
          </cell>
          <cell r="Z40">
            <v>-273.02501375524264</v>
          </cell>
          <cell r="AA40">
            <v>-339.1907614870388</v>
          </cell>
          <cell r="AB40">
            <v>-417.17320839267632</v>
          </cell>
        </row>
        <row r="41">
          <cell r="B41" t="str">
            <v xml:space="preserve">Change in net reserves (increase = -) </v>
          </cell>
          <cell r="C41">
            <v>-123.12441450000001</v>
          </cell>
          <cell r="D41">
            <v>-135.12163231964018</v>
          </cell>
          <cell r="E41">
            <v>-80</v>
          </cell>
          <cell r="F41">
            <v>-115.14963255927692</v>
          </cell>
          <cell r="G41">
            <v>-115.14481270629392</v>
          </cell>
          <cell r="H41">
            <v>-19.053456696099857</v>
          </cell>
          <cell r="I41">
            <v>-34.370995377765873</v>
          </cell>
          <cell r="K41">
            <v>-44.15478245993387</v>
          </cell>
          <cell r="L41">
            <v>-30.301083564347785</v>
          </cell>
          <cell r="M41">
            <v>-24.947440496088753</v>
          </cell>
          <cell r="N41">
            <v>-12.787066612726942</v>
          </cell>
          <cell r="O41">
            <v>-112.17359946975904</v>
          </cell>
          <cell r="P41">
            <v>-63.173599469758969</v>
          </cell>
          <cell r="Q41">
            <v>-42.270280007407152</v>
          </cell>
          <cell r="R41">
            <v>-42.403650231325742</v>
          </cell>
          <cell r="S41">
            <v>-35.589799869588312</v>
          </cell>
          <cell r="T41">
            <v>-1.8199483807738654</v>
          </cell>
          <cell r="U41">
            <v>-17.018181460487359</v>
          </cell>
          <cell r="V41">
            <v>-21.819948380773866</v>
          </cell>
          <cell r="W41">
            <v>-13.331721647553422</v>
          </cell>
          <cell r="X41">
            <v>-53.989799869588509</v>
          </cell>
          <cell r="Y41">
            <v>-42.407930610701527</v>
          </cell>
          <cell r="Z41">
            <v>-55.842400520390257</v>
          </cell>
        </row>
        <row r="42">
          <cell r="B42" t="str">
            <v xml:space="preserve">Change in gross reserves, (increase = -) </v>
          </cell>
          <cell r="C42">
            <v>-105.14459410971585</v>
          </cell>
          <cell r="D42">
            <v>-143.62037253304172</v>
          </cell>
          <cell r="E42">
            <v>-15.929525241509843</v>
          </cell>
          <cell r="F42">
            <v>-31.012147121355671</v>
          </cell>
          <cell r="G42">
            <v>-7.568448225769588</v>
          </cell>
          <cell r="H42">
            <v>-12.697440496088751</v>
          </cell>
          <cell r="I42">
            <v>-16.547066612726645</v>
          </cell>
          <cell r="J42">
            <v>-67.808328792602339</v>
          </cell>
          <cell r="K42">
            <v>-48.469999999999835</v>
          </cell>
          <cell r="L42">
            <v>-26.326000000000136</v>
          </cell>
          <cell r="M42">
            <v>-0.80631491372447917</v>
          </cell>
          <cell r="N42">
            <v>-29.868181460487602</v>
          </cell>
          <cell r="O42">
            <v>-11.296314913724125</v>
          </cell>
          <cell r="P42">
            <v>-81.331721647553323</v>
          </cell>
          <cell r="Q42">
            <v>-123.30253293548951</v>
          </cell>
          <cell r="R42">
            <v>-33.599999999999859</v>
          </cell>
          <cell r="S42">
            <v>-26.599999999999802</v>
          </cell>
          <cell r="T42">
            <v>0</v>
          </cell>
          <cell r="U42">
            <v>-29.745627588086542</v>
          </cell>
          <cell r="V42">
            <v>-68.948757562562221</v>
          </cell>
          <cell r="W42">
            <v>-87.924822135097969</v>
          </cell>
          <cell r="X42">
            <v>-54.909073195241618</v>
          </cell>
          <cell r="Y42">
            <v>-72.852822060967995</v>
          </cell>
          <cell r="Z42">
            <v>-85.118908507646097</v>
          </cell>
          <cell r="AA42">
            <v>-88.422255576228835</v>
          </cell>
          <cell r="AB42">
            <v>-57.29483925372601</v>
          </cell>
        </row>
        <row r="43">
          <cell r="B43" t="str">
            <v>Use of Fund Resources (net)</v>
          </cell>
          <cell r="C43">
            <v>-138.52441450000003</v>
          </cell>
          <cell r="D43">
            <v>-151.36163231964019</v>
          </cell>
          <cell r="E43">
            <v>-50.209632559276926</v>
          </cell>
          <cell r="F43">
            <v>-31.624782459933868</v>
          </cell>
          <cell r="G43">
            <v>-8.1810835643477855</v>
          </cell>
          <cell r="H43">
            <v>-12.697440496088751</v>
          </cell>
          <cell r="I43">
            <v>-35.447066612726644</v>
          </cell>
          <cell r="J43">
            <v>-87.933599469758747</v>
          </cell>
          <cell r="K43">
            <v>4.3152175400659667</v>
          </cell>
          <cell r="L43">
            <v>-3.975083564347651</v>
          </cell>
          <cell r="M43">
            <v>-0.80631491372447917</v>
          </cell>
          <cell r="N43">
            <v>-29.868181460487602</v>
          </cell>
          <cell r="O43">
            <v>-35.819948380773532</v>
          </cell>
          <cell r="P43">
            <v>-81.331721647553323</v>
          </cell>
          <cell r="Q43">
            <v>-147.82616640253892</v>
          </cell>
          <cell r="R43">
            <v>-8.8036502313258804</v>
          </cell>
          <cell r="S43">
            <v>-8.9897998695885111</v>
          </cell>
          <cell r="T43">
            <v>-1.8199483807738654</v>
          </cell>
          <cell r="U43">
            <v>-103.65392392084365</v>
          </cell>
          <cell r="V43">
            <v>-68.948757562562221</v>
          </cell>
          <cell r="W43">
            <v>-87.924822135097969</v>
          </cell>
          <cell r="X43">
            <v>-54.909073195241618</v>
          </cell>
          <cell r="Y43">
            <v>-72.852822060967995</v>
          </cell>
          <cell r="Z43">
            <v>-85.118908507646097</v>
          </cell>
          <cell r="AA43">
            <v>-88.422255576228835</v>
          </cell>
          <cell r="AB43">
            <v>-57.29483925372601</v>
          </cell>
        </row>
        <row r="44">
          <cell r="B44" t="str">
            <v>BOP support</v>
          </cell>
          <cell r="C44">
            <v>-135.23000000000002</v>
          </cell>
          <cell r="D44">
            <v>-133.65999999999997</v>
          </cell>
          <cell r="E44">
            <v>31</v>
          </cell>
          <cell r="F44">
            <v>31.4001167192617</v>
          </cell>
          <cell r="G44">
            <v>30.840697311058399</v>
          </cell>
          <cell r="H44">
            <v>0</v>
          </cell>
          <cell r="I44">
            <v>0</v>
          </cell>
          <cell r="J44">
            <v>-165.53999999999974</v>
          </cell>
          <cell r="K44">
            <v>0</v>
          </cell>
          <cell r="L44">
            <v>0</v>
          </cell>
          <cell r="M44">
            <v>-4.6100000000000243</v>
          </cell>
          <cell r="N44">
            <v>-27.850000000000243</v>
          </cell>
          <cell r="O44">
            <v>-33.999999999999666</v>
          </cell>
          <cell r="P44">
            <v>-77.999999999999901</v>
          </cell>
          <cell r="Q44">
            <v>-144.45999999999981</v>
          </cell>
          <cell r="R44">
            <v>0</v>
          </cell>
          <cell r="S44">
            <v>0</v>
          </cell>
          <cell r="T44">
            <v>0</v>
          </cell>
          <cell r="U44">
            <v>-95.000000000000384</v>
          </cell>
          <cell r="V44">
            <v>-58.291979410460364</v>
          </cell>
          <cell r="W44">
            <v>-74.726774500664447</v>
          </cell>
          <cell r="X44">
            <v>-41.414322002699812</v>
          </cell>
          <cell r="Y44">
            <v>-60.083065661950343</v>
          </cell>
          <cell r="Z44">
            <v>-73.972955269433797</v>
          </cell>
          <cell r="AA44">
            <v>-78.586146840171153</v>
          </cell>
          <cell r="AB44">
            <v>-50</v>
          </cell>
        </row>
        <row r="45">
          <cell r="B45" t="str">
            <v>Changes in arrears (increase = +) 2/</v>
          </cell>
          <cell r="C45">
            <v>4</v>
          </cell>
          <cell r="D45">
            <v>-29</v>
          </cell>
          <cell r="E45">
            <v>-283.01398746493749</v>
          </cell>
          <cell r="F45">
            <v>-279</v>
          </cell>
          <cell r="G45">
            <v>-283.01398746493749</v>
          </cell>
          <cell r="H45">
            <v>0</v>
          </cell>
          <cell r="I45">
            <v>0</v>
          </cell>
          <cell r="J45">
            <v>-89.559999999999746</v>
          </cell>
          <cell r="K45">
            <v>0.61263533857819763</v>
          </cell>
          <cell r="L45">
            <v>0.61263533857819763</v>
          </cell>
          <cell r="M45">
            <v>0</v>
          </cell>
          <cell r="N45">
            <v>0</v>
          </cell>
          <cell r="O45">
            <v>1.2252706771563953</v>
          </cell>
          <cell r="P45">
            <v>-30.532926927363985</v>
          </cell>
          <cell r="Q45">
            <v>-31.07756935521634</v>
          </cell>
          <cell r="R45">
            <v>-21.3</v>
          </cell>
          <cell r="S45">
            <v>-21.3</v>
          </cell>
          <cell r="T45">
            <v>-10.158087506000003</v>
          </cell>
          <cell r="U45">
            <v>-15.237131259000003</v>
          </cell>
          <cell r="V45">
            <v>-10.158087506000003</v>
          </cell>
          <cell r="W45">
            <v>-15.237131259000007</v>
          </cell>
          <cell r="X45">
            <v>-50.790437530000013</v>
          </cell>
          <cell r="Y45">
            <v>-41.358195523875224</v>
          </cell>
          <cell r="Z45">
            <v>-31.127452426675227</v>
          </cell>
        </row>
        <row r="46">
          <cell r="B46" t="str">
            <v xml:space="preserve">Overdue debt forgiveness </v>
          </cell>
          <cell r="C46">
            <v>12.105585500000002</v>
          </cell>
          <cell r="D46">
            <v>-1.461632319640211</v>
          </cell>
          <cell r="E46">
            <v>-8.6496325592767285</v>
          </cell>
          <cell r="F46">
            <v>4.3152175400659667</v>
          </cell>
          <cell r="G46">
            <v>-3.975083564347651</v>
          </cell>
          <cell r="H46">
            <v>4.4565595039112988</v>
          </cell>
          <cell r="I46">
            <v>-3.1870666127269254</v>
          </cell>
          <cell r="J46">
            <v>1.6264005302409963</v>
          </cell>
          <cell r="K46">
            <v>0</v>
          </cell>
          <cell r="L46">
            <v>0</v>
          </cell>
          <cell r="M46">
            <v>3.8036850862755451</v>
          </cell>
          <cell r="N46">
            <v>-2.0181814604873574</v>
          </cell>
          <cell r="O46">
            <v>-1.8199483807738654</v>
          </cell>
          <cell r="P46">
            <v>-3.3317216475534233</v>
          </cell>
          <cell r="Q46">
            <v>-3.3661664025391005</v>
          </cell>
          <cell r="R46">
            <v>0</v>
          </cell>
          <cell r="S46">
            <v>0</v>
          </cell>
          <cell r="T46">
            <v>0</v>
          </cell>
          <cell r="U46">
            <v>-8.6539239208432743</v>
          </cell>
          <cell r="V46">
            <v>-10.656778152101857</v>
          </cell>
          <cell r="W46">
            <v>-13.198047634433527</v>
          </cell>
          <cell r="X46">
            <v>-13.494751192541807</v>
          </cell>
          <cell r="Y46">
            <v>-12.76975639901765</v>
          </cell>
          <cell r="Z46">
            <v>-11.145953238212293</v>
          </cell>
          <cell r="AA46">
            <v>-9.83610873605768</v>
          </cell>
          <cell r="AB46">
            <v>-7.2948392537260132</v>
          </cell>
        </row>
      </sheetData>
      <sheetData sheetId="41" refreshError="1">
        <row r="39">
          <cell r="A39" t="str">
            <v>Imports before</v>
          </cell>
          <cell r="B39">
            <v>826.42467183788563</v>
          </cell>
          <cell r="C39">
            <v>937.88000000000011</v>
          </cell>
          <cell r="D39">
            <v>1076.3800000000001</v>
          </cell>
          <cell r="E39">
            <v>1331.5</v>
          </cell>
          <cell r="F39">
            <v>1484.942</v>
          </cell>
          <cell r="G39">
            <v>1647.5431489999999</v>
          </cell>
          <cell r="H39">
            <v>1769.461342026</v>
          </cell>
          <cell r="I39">
            <v>1893.3236359678201</v>
          </cell>
          <cell r="J39">
            <v>2025.8562904855676</v>
          </cell>
          <cell r="K39">
            <v>2167.6662308195573</v>
          </cell>
          <cell r="L39">
            <v>2315.0675345152872</v>
          </cell>
          <cell r="M39">
            <v>2472.492126862327</v>
          </cell>
          <cell r="N39">
            <v>2640.6215914889654</v>
          </cell>
          <cell r="O39">
            <v>2820.1838597102151</v>
          </cell>
          <cell r="P39">
            <v>3011.9563621705097</v>
          </cell>
          <cell r="Q39">
            <v>96.561270325162354</v>
          </cell>
          <cell r="R39">
            <v>93.242360284217924</v>
          </cell>
          <cell r="S39">
            <v>100.21482489167788</v>
          </cell>
          <cell r="T39">
            <v>100.21341381415456</v>
          </cell>
          <cell r="U39">
            <v>100.44081654408683</v>
          </cell>
          <cell r="V39">
            <v>100.90035586581452</v>
          </cell>
          <cell r="W39">
            <v>100.44235277893345</v>
          </cell>
          <cell r="AB39">
            <v>101.89441139912454</v>
          </cell>
          <cell r="AC39">
            <v>102.9133555131158</v>
          </cell>
          <cell r="AD39">
            <v>103.94248906824697</v>
          </cell>
          <cell r="AE39">
            <v>104.98191395892944</v>
          </cell>
          <cell r="AF39">
            <v>106.03173309851871</v>
          </cell>
          <cell r="AG39">
            <v>106.03173309851871</v>
          </cell>
          <cell r="AH39">
            <v>106.03173309851871</v>
          </cell>
          <cell r="AI39">
            <v>106.03173309851871</v>
          </cell>
          <cell r="AJ39">
            <v>106.03173309851871</v>
          </cell>
        </row>
        <row r="40">
          <cell r="A40" t="str">
            <v xml:space="preserve">     Food </v>
          </cell>
          <cell r="B40">
            <v>99.999999628396594</v>
          </cell>
          <cell r="C40">
            <v>11539</v>
          </cell>
          <cell r="D40">
            <v>12575.171230198097</v>
          </cell>
          <cell r="E40">
            <v>12808.607902692178</v>
          </cell>
          <cell r="F40">
            <v>13366.847266757108</v>
          </cell>
          <cell r="G40">
            <v>13746.753998447817</v>
          </cell>
          <cell r="H40">
            <v>14194.230339458069</v>
          </cell>
          <cell r="I40">
            <v>14696.754200022322</v>
          </cell>
          <cell r="J40">
            <v>79.711778285816351</v>
          </cell>
          <cell r="K40">
            <v>84.117271765820846</v>
          </cell>
          <cell r="L40">
            <v>84.937324926743045</v>
          </cell>
          <cell r="M40">
            <v>81.458258884295816</v>
          </cell>
          <cell r="N40">
            <v>89.830826085347155</v>
          </cell>
          <cell r="O40">
            <v>93.462946243924009</v>
          </cell>
          <cell r="P40">
            <v>93.114398482438148</v>
          </cell>
          <cell r="Q40">
            <v>96.561270325162354</v>
          </cell>
          <cell r="R40">
            <v>93.242360284217924</v>
          </cell>
          <cell r="S40">
            <v>100.21482489167788</v>
          </cell>
          <cell r="T40">
            <v>100.21341381415456</v>
          </cell>
          <cell r="U40">
            <v>100.44081654408683</v>
          </cell>
          <cell r="V40">
            <v>100.90035586581452</v>
          </cell>
          <cell r="W40">
            <v>100.44235277893345</v>
          </cell>
          <cell r="AB40">
            <v>101.89441139912454</v>
          </cell>
          <cell r="AC40">
            <v>102.9133555131158</v>
          </cell>
          <cell r="AD40">
            <v>103.94248906824697</v>
          </cell>
          <cell r="AE40">
            <v>104.98191395892944</v>
          </cell>
          <cell r="AF40">
            <v>106.03173309851871</v>
          </cell>
          <cell r="AG40">
            <v>106.03173309851871</v>
          </cell>
          <cell r="AH40">
            <v>106.03173309851871</v>
          </cell>
          <cell r="AI40">
            <v>106.03173309851871</v>
          </cell>
          <cell r="AJ40">
            <v>106.03173309851871</v>
          </cell>
        </row>
        <row r="41">
          <cell r="A41" t="str">
            <v xml:space="preserve">     Oil</v>
          </cell>
          <cell r="B41">
            <v>8859</v>
          </cell>
          <cell r="C41">
            <v>13041</v>
          </cell>
          <cell r="D41">
            <v>20193.06981146372</v>
          </cell>
          <cell r="E41">
            <v>17824.893727151524</v>
          </cell>
          <cell r="F41">
            <v>16063.39086446996</v>
          </cell>
          <cell r="G41">
            <v>16141.444961804598</v>
          </cell>
          <cell r="H41">
            <v>16832.791236421697</v>
          </cell>
          <cell r="I41">
            <v>17228.754673804364</v>
          </cell>
          <cell r="J41">
            <v>79.711778285816351</v>
          </cell>
          <cell r="K41">
            <v>84.117271765820846</v>
          </cell>
          <cell r="L41">
            <v>84.937324926743045</v>
          </cell>
          <cell r="M41">
            <v>81.458258884295816</v>
          </cell>
          <cell r="N41">
            <v>89.830826085347155</v>
          </cell>
          <cell r="O41">
            <v>93.462946243924009</v>
          </cell>
          <cell r="P41">
            <v>93.114398482438148</v>
          </cell>
          <cell r="Q41">
            <v>96.561270325162354</v>
          </cell>
          <cell r="R41">
            <v>93.242360284217924</v>
          </cell>
          <cell r="S41">
            <v>100.21482489167788</v>
          </cell>
          <cell r="T41">
            <v>100.21341381415456</v>
          </cell>
          <cell r="U41">
            <v>100.44081654408683</v>
          </cell>
          <cell r="V41">
            <v>100.90035586581452</v>
          </cell>
          <cell r="W41">
            <v>100.44235277893345</v>
          </cell>
          <cell r="AB41">
            <v>101.89441139912454</v>
          </cell>
          <cell r="AC41">
            <v>102.9133555131158</v>
          </cell>
          <cell r="AD41">
            <v>103.94248906824697</v>
          </cell>
          <cell r="AE41">
            <v>104.98191395892944</v>
          </cell>
          <cell r="AF41">
            <v>106.03173309851871</v>
          </cell>
          <cell r="AG41">
            <v>106.03173309851871</v>
          </cell>
          <cell r="AH41">
            <v>106.03173309851871</v>
          </cell>
          <cell r="AI41">
            <v>106.03173309851871</v>
          </cell>
          <cell r="AJ41">
            <v>106.03173309851871</v>
          </cell>
        </row>
        <row r="42">
          <cell r="A42" t="str">
            <v xml:space="preserve">     Capital goods </v>
          </cell>
          <cell r="B42">
            <v>24651</v>
          </cell>
          <cell r="C42">
            <v>27789</v>
          </cell>
          <cell r="D42">
            <v>30293.840875395461</v>
          </cell>
          <cell r="E42">
            <v>31424.743918087894</v>
          </cell>
          <cell r="F42">
            <v>32155.865731104237</v>
          </cell>
          <cell r="G42">
            <v>33161.845778725983</v>
          </cell>
          <cell r="H42">
            <v>34088.046756706906</v>
          </cell>
          <cell r="I42">
            <v>35059.450452326069</v>
          </cell>
          <cell r="M42">
            <v>11.291112621574641</v>
          </cell>
          <cell r="R42">
            <v>19.190459537716237</v>
          </cell>
        </row>
        <row r="43">
          <cell r="A43" t="str">
            <v xml:space="preserve">     Capital goods  without AT </v>
          </cell>
          <cell r="C43">
            <v>24355.742999999999</v>
          </cell>
          <cell r="D43">
            <v>26355.64156159405</v>
          </cell>
          <cell r="E43">
            <v>27339.527208736468</v>
          </cell>
          <cell r="F43">
            <v>27975.603186060685</v>
          </cell>
          <cell r="G43">
            <v>28850.805827491604</v>
          </cell>
          <cell r="H43">
            <v>29656.600678335009</v>
          </cell>
          <cell r="I43">
            <v>30501.721893523682</v>
          </cell>
        </row>
        <row r="44">
          <cell r="A44" t="str">
            <v xml:space="preserve">     Consumption goods </v>
          </cell>
          <cell r="B44">
            <v>23227.3</v>
          </cell>
          <cell r="C44">
            <v>24303</v>
          </cell>
          <cell r="D44">
            <v>25759.434212260145</v>
          </cell>
          <cell r="E44">
            <v>27295.926259486456</v>
          </cell>
          <cell r="F44">
            <v>28297.820922347932</v>
          </cell>
          <cell r="G44">
            <v>29288.725073692225</v>
          </cell>
          <cell r="H44">
            <v>30413.16892332822</v>
          </cell>
          <cell r="I44">
            <v>31711.226700161962</v>
          </cell>
          <cell r="M44">
            <v>86.28409126097749</v>
          </cell>
          <cell r="N44">
            <v>94.60178324413836</v>
          </cell>
          <cell r="O44">
            <v>94.242629476842239</v>
          </cell>
          <cell r="P44">
            <v>94.660594335663106</v>
          </cell>
          <cell r="Q44">
            <v>98.556554079022973</v>
          </cell>
          <cell r="R44">
            <v>95.515390283916673</v>
          </cell>
          <cell r="S44">
            <v>103.99665641707595</v>
          </cell>
          <cell r="T44">
            <v>99.541089809092028</v>
          </cell>
          <cell r="U44">
            <v>100.89135368855425</v>
          </cell>
          <cell r="V44">
            <v>100.41223005970409</v>
          </cell>
          <cell r="W44">
            <v>101.10599499155416</v>
          </cell>
          <cell r="AB44">
            <v>100.54235749184232</v>
          </cell>
          <cell r="AC44">
            <v>100.52179665766394</v>
          </cell>
          <cell r="AD44">
            <v>101.09215698914188</v>
          </cell>
          <cell r="AE44">
            <v>101.83640434333749</v>
          </cell>
          <cell r="AF44">
            <v>102.67859246837367</v>
          </cell>
          <cell r="AG44">
            <v>102.67859246837367</v>
          </cell>
          <cell r="AH44">
            <v>102.67859246837367</v>
          </cell>
          <cell r="AI44">
            <v>102.67859246837367</v>
          </cell>
          <cell r="AJ44">
            <v>102.67859246837367</v>
          </cell>
        </row>
        <row r="45">
          <cell r="A45" t="str">
            <v xml:space="preserve">     Other </v>
          </cell>
          <cell r="B45">
            <v>30500.199999999997</v>
          </cell>
          <cell r="C45">
            <v>29256</v>
          </cell>
          <cell r="D45">
            <v>32929.693464087177</v>
          </cell>
          <cell r="E45">
            <v>35556.704467188763</v>
          </cell>
          <cell r="F45">
            <v>38238.971731737438</v>
          </cell>
          <cell r="G45">
            <v>40775.220684888693</v>
          </cell>
          <cell r="H45">
            <v>43580.604003338201</v>
          </cell>
          <cell r="I45">
            <v>46545.065371033415</v>
          </cell>
          <cell r="M45">
            <v>2.715706684042587</v>
          </cell>
          <cell r="R45">
            <v>10.698726599574323</v>
          </cell>
          <cell r="W45">
            <v>5.8530930889980919</v>
          </cell>
          <cell r="AB45">
            <v>-0.55747188854519869</v>
          </cell>
          <cell r="AC45">
            <v>-2.0449922491673409E-2</v>
          </cell>
          <cell r="AD45">
            <v>0.56739965902157175</v>
          </cell>
          <cell r="AE45">
            <v>0.73620681995690895</v>
          </cell>
          <cell r="AF45">
            <v>0.82700104198177393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 xml:space="preserve">food </v>
          </cell>
          <cell r="G46">
            <v>1.7186934443469846</v>
          </cell>
          <cell r="H46">
            <v>2.276775525231888</v>
          </cell>
          <cell r="M46">
            <v>0.7224957000550456</v>
          </cell>
          <cell r="R46">
            <v>5.8730676784152269</v>
          </cell>
          <cell r="W46">
            <v>3.1764424237049909</v>
          </cell>
          <cell r="AB46">
            <v>-1.9095169180731737</v>
          </cell>
          <cell r="AC46">
            <v>-1.6915128170967137</v>
          </cell>
          <cell r="AD46">
            <v>0.60661816406013924</v>
          </cell>
          <cell r="AE46">
            <v>1.4632110892446875</v>
          </cell>
          <cell r="AF46">
            <v>1.4135836618868725</v>
          </cell>
        </row>
      </sheetData>
      <sheetData sheetId="42" refreshError="1">
        <row r="39">
          <cell r="B39" t="str">
            <v>Memorandum items</v>
          </cell>
        </row>
        <row r="40">
          <cell r="B40" t="str">
            <v>Imports of services and income debits</v>
          </cell>
          <cell r="U40">
            <v>148.90333680443638</v>
          </cell>
          <cell r="V40">
            <v>32.63791942751034</v>
          </cell>
          <cell r="W40">
            <v>34.537919427510353</v>
          </cell>
          <cell r="X40">
            <v>38.13791942751034</v>
          </cell>
          <cell r="Y40">
            <v>44.530519427510342</v>
          </cell>
          <cell r="Z40">
            <v>149.84427771004141</v>
          </cell>
          <cell r="AA40">
            <v>26.01115027338998</v>
          </cell>
          <cell r="AB40">
            <v>17.517290273389982</v>
          </cell>
          <cell r="AC40">
            <v>43.528440546779962</v>
          </cell>
          <cell r="AD40">
            <v>29.530312773389984</v>
          </cell>
          <cell r="AE40">
            <v>48.701840773389982</v>
          </cell>
          <cell r="AF40">
            <v>78.232153546779969</v>
          </cell>
          <cell r="AG40">
            <v>121.76059409355996</v>
          </cell>
          <cell r="AH40">
            <v>30.990359100542797</v>
          </cell>
          <cell r="AI40">
            <v>31.388921755415709</v>
          </cell>
          <cell r="AJ40">
            <v>62.379280855958513</v>
          </cell>
        </row>
        <row r="41">
          <cell r="B41" t="str">
            <v>Income balance</v>
          </cell>
          <cell r="U41">
            <v>55.783336804436395</v>
          </cell>
          <cell r="V41">
            <v>11.169919427510345</v>
          </cell>
          <cell r="W41">
            <v>15.837919427510345</v>
          </cell>
          <cell r="X41">
            <v>18.456500902510342</v>
          </cell>
          <cell r="Y41">
            <v>13.364500902510345</v>
          </cell>
          <cell r="Z41">
            <v>58.828840660041386</v>
          </cell>
          <cell r="AA41">
            <v>8.8148248733899806</v>
          </cell>
          <cell r="AB41">
            <v>8.9360248733899788</v>
          </cell>
          <cell r="AC41">
            <v>17.750849746779959</v>
          </cell>
          <cell r="AD41">
            <v>14.104024873389978</v>
          </cell>
          <cell r="AE41">
            <v>12.299224873389978</v>
          </cell>
          <cell r="AF41">
            <v>26.403249746779956</v>
          </cell>
          <cell r="AG41">
            <v>44.154099493559919</v>
          </cell>
          <cell r="AH41">
            <v>13.637134100542795</v>
          </cell>
          <cell r="AI41">
            <v>14.681134100542796</v>
          </cell>
          <cell r="AJ41">
            <v>28.318268201085591</v>
          </cell>
        </row>
        <row r="42">
          <cell r="B42" t="str">
            <v>Private transfers</v>
          </cell>
          <cell r="D42">
            <v>6.9059999999999997</v>
          </cell>
          <cell r="E42">
            <v>7</v>
          </cell>
          <cell r="F42">
            <v>9.1</v>
          </cell>
          <cell r="G42">
            <v>15</v>
          </cell>
          <cell r="H42">
            <v>8.1</v>
          </cell>
          <cell r="I42">
            <v>148</v>
          </cell>
          <cell r="J42">
            <v>230</v>
          </cell>
          <cell r="K42">
            <v>54.7</v>
          </cell>
          <cell r="L42">
            <v>65.5</v>
          </cell>
          <cell r="M42">
            <v>74.599999999999994</v>
          </cell>
          <cell r="N42">
            <v>69.599999999999994</v>
          </cell>
          <cell r="O42">
            <v>264.39999999999998</v>
          </cell>
          <cell r="P42">
            <v>75</v>
          </cell>
          <cell r="Q42">
            <v>75</v>
          </cell>
          <cell r="R42">
            <v>150</v>
          </cell>
          <cell r="S42">
            <v>75</v>
          </cell>
          <cell r="T42">
            <v>75</v>
          </cell>
          <cell r="U42">
            <v>300</v>
          </cell>
          <cell r="V42">
            <v>68.600000000000009</v>
          </cell>
          <cell r="W42">
            <v>80</v>
          </cell>
          <cell r="X42">
            <v>165</v>
          </cell>
          <cell r="Y42">
            <v>111.39999999999998</v>
          </cell>
          <cell r="Z42">
            <v>425</v>
          </cell>
          <cell r="AA42">
            <v>44.590000000000011</v>
          </cell>
          <cell r="AB42">
            <v>45.600000000000009</v>
          </cell>
          <cell r="AC42">
            <v>90.190000000000026</v>
          </cell>
          <cell r="AD42">
            <v>87.45</v>
          </cell>
          <cell r="AE42">
            <v>72.409999999999982</v>
          </cell>
          <cell r="AF42">
            <v>159.85999999999999</v>
          </cell>
          <cell r="AG42">
            <v>250.05</v>
          </cell>
          <cell r="AH42">
            <v>103.3</v>
          </cell>
          <cell r="AI42">
            <v>112</v>
          </cell>
          <cell r="AJ42">
            <v>215.3</v>
          </cell>
        </row>
        <row r="43">
          <cell r="B43" t="str">
            <v>- Remittances from expatriates</v>
          </cell>
          <cell r="G43">
            <v>15</v>
          </cell>
          <cell r="H43">
            <v>8.1</v>
          </cell>
          <cell r="I43">
            <v>148</v>
          </cell>
          <cell r="J43">
            <v>230</v>
          </cell>
          <cell r="O43">
            <v>264.39999999999998</v>
          </cell>
          <cell r="U43">
            <v>300</v>
          </cell>
          <cell r="Z43">
            <v>425</v>
          </cell>
          <cell r="AG43">
            <v>250.05</v>
          </cell>
        </row>
        <row r="44">
          <cell r="B44" t="str">
            <v>- Other private transfers (debits)</v>
          </cell>
        </row>
        <row r="45">
          <cell r="B45" t="str">
            <v>Growth rate in net private transfers</v>
          </cell>
          <cell r="J45">
            <v>0.55405405405405395</v>
          </cell>
          <cell r="O45">
            <v>0.14956521739130424</v>
          </cell>
          <cell r="U45">
            <v>0.1346444780635403</v>
          </cell>
          <cell r="Z45">
            <v>0.41666666666666674</v>
          </cell>
          <cell r="AG45">
            <v>-0.41164705882352937</v>
          </cell>
        </row>
        <row r="46">
          <cell r="B46" t="str">
            <v>Growth rate in private remittances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  <sheetName val="RED47"/>
      <sheetName val="Table"/>
      <sheetName val="Table_GEF"/>
      <sheetName val="sez_očist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6">
          <cell r="B6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1">
          <cell r="S11" t="str">
            <v>SR</v>
          </cell>
          <cell r="T11" t="str">
            <v>SR</v>
          </cell>
        </row>
        <row r="12">
          <cell r="C12" t="str">
            <v>(In trillions of rupiah)</v>
          </cell>
        </row>
        <row r="13">
          <cell r="C13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39">
          <cell r="AF39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7">
          <cell r="Y47">
            <v>-83.845514382038743</v>
          </cell>
          <cell r="Z47">
            <v>4.4244817999999952</v>
          </cell>
          <cell r="AA47">
            <v>8.3837984048777301</v>
          </cell>
          <cell r="AB47">
            <v>-2.1304000000000016</v>
          </cell>
          <cell r="AC47">
            <v>2.2940818000000007</v>
          </cell>
          <cell r="AD47">
            <v>-11.051443999999996</v>
          </cell>
          <cell r="AE47">
            <v>-34.305138499999906</v>
          </cell>
          <cell r="AF47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8">
          <cell r="Y58" t="str">
            <v>...</v>
          </cell>
          <cell r="Z58" t="str">
            <v>...</v>
          </cell>
          <cell r="AA58" t="str">
            <v>...</v>
          </cell>
          <cell r="AB58" t="str">
            <v>...</v>
          </cell>
          <cell r="AC58" t="str">
            <v>...</v>
          </cell>
          <cell r="AD58" t="str">
            <v>...</v>
          </cell>
          <cell r="AE58" t="str">
            <v>...</v>
          </cell>
          <cell r="AF58" t="str">
            <v>...</v>
          </cell>
        </row>
        <row r="59">
          <cell r="C59" t="str">
            <v>(In percent of GDP) 4/</v>
          </cell>
        </row>
        <row r="60">
          <cell r="C60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5">
          <cell r="Y75">
            <v>1.5358222367453642</v>
          </cell>
          <cell r="Z75">
            <v>0</v>
          </cell>
          <cell r="AA75">
            <v>0</v>
          </cell>
          <cell r="AB75">
            <v>0</v>
          </cell>
          <cell r="AC75">
            <v>1.7182652112493018</v>
          </cell>
          <cell r="AD75">
            <v>0</v>
          </cell>
          <cell r="AE75">
            <v>0</v>
          </cell>
          <cell r="AF75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4">
          <cell r="Y84">
            <v>-6.8495641191110819</v>
          </cell>
          <cell r="Z84">
            <v>1.560308783363219</v>
          </cell>
          <cell r="AA84">
            <v>2.9565702413477437</v>
          </cell>
          <cell r="AB84">
            <v>-0.74730214944078677</v>
          </cell>
          <cell r="AC84">
            <v>0.40343072713597455</v>
          </cell>
          <cell r="AD84">
            <v>-3.9077288312749996</v>
          </cell>
          <cell r="AE84">
            <v>-11.81767897657002</v>
          </cell>
          <cell r="AF84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2">
          <cell r="Y92">
            <v>0</v>
          </cell>
          <cell r="Z92" t="e">
            <v>#DIV/0!</v>
          </cell>
          <cell r="AA92" t="e">
            <v>#DIV/0!</v>
          </cell>
          <cell r="AB92" t="e">
            <v>#DIV/0!</v>
          </cell>
          <cell r="AC92">
            <v>0</v>
          </cell>
          <cell r="AD92" t="e">
            <v>#DIV/0!</v>
          </cell>
          <cell r="AE92" t="e">
            <v>#DIV/0!</v>
          </cell>
          <cell r="AF92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2">
          <cell r="AF102">
            <v>573.09649999999999</v>
          </cell>
        </row>
        <row r="103">
          <cell r="B103" t="str">
            <v>Sources: Data provided by the Indonesian authorities; and IMF staff estimates.</v>
          </cell>
        </row>
        <row r="104">
          <cell r="B104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J129"/>
  <sheetViews>
    <sheetView showGridLines="0" tabSelected="1" zoomScaleNormal="100" workbookViewId="0">
      <pane xSplit="2" ySplit="5" topLeftCell="M6" activePane="bottomRight" state="frozen"/>
      <selection activeCell="C6" sqref="C6"/>
      <selection pane="topRight" activeCell="C6" sqref="C6"/>
      <selection pane="bottomLeft" activeCell="C6" sqref="C6"/>
      <selection pane="bottomRight" activeCell="B1" sqref="B1"/>
    </sheetView>
  </sheetViews>
  <sheetFormatPr defaultRowHeight="12.75" outlineLevelRow="2" x14ac:dyDescent="0.2"/>
  <cols>
    <col min="1" max="1" width="3.28515625" style="11" customWidth="1"/>
    <col min="2" max="2" width="48.7109375" style="11" customWidth="1"/>
    <col min="3" max="22" width="8.140625" style="11" customWidth="1"/>
    <col min="23" max="24" width="8.140625" style="1" customWidth="1"/>
    <col min="25" max="25" width="8.140625" style="21" customWidth="1"/>
    <col min="26" max="27" width="8.140625" style="1" customWidth="1"/>
    <col min="28" max="32" width="9.140625" style="93" customWidth="1"/>
    <col min="33" max="33" width="48.7109375" style="11" customWidth="1"/>
    <col min="34" max="34" width="9.140625" style="11" customWidth="1"/>
    <col min="35" max="16384" width="9.140625" style="11"/>
  </cols>
  <sheetData>
    <row r="1" spans="2:33" ht="12" customHeight="1" x14ac:dyDescent="0.2">
      <c r="AA1" s="48"/>
      <c r="AB1" s="91"/>
      <c r="AC1" s="91"/>
      <c r="AD1" s="91"/>
      <c r="AE1" s="91"/>
      <c r="AF1" s="91"/>
    </row>
    <row r="2" spans="2:33" ht="17.25" customHeight="1" x14ac:dyDescent="0.2">
      <c r="B2" s="14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Z2" s="21"/>
      <c r="AA2" s="78"/>
      <c r="AB2" s="92"/>
      <c r="AC2" s="92"/>
      <c r="AD2" s="92"/>
      <c r="AE2" s="92"/>
      <c r="AF2" s="92"/>
      <c r="AG2" s="18" t="s">
        <v>186</v>
      </c>
    </row>
    <row r="3" spans="2:33" ht="13.5" thickBot="1" x14ac:dyDescent="0.25">
      <c r="B3" s="19" t="s">
        <v>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X3" s="48"/>
      <c r="Z3" s="20"/>
      <c r="AC3" s="92"/>
      <c r="AD3" s="92"/>
      <c r="AE3" s="92"/>
      <c r="AF3" s="92"/>
      <c r="AG3" s="22" t="s">
        <v>188</v>
      </c>
    </row>
    <row r="4" spans="2:33" ht="14.25" customHeight="1" thickBot="1" x14ac:dyDescent="0.25">
      <c r="B4" s="212" t="s">
        <v>2</v>
      </c>
      <c r="C4" s="212">
        <v>1993</v>
      </c>
      <c r="D4" s="212">
        <v>1994</v>
      </c>
      <c r="E4" s="212">
        <v>1995</v>
      </c>
      <c r="F4" s="212">
        <v>1996</v>
      </c>
      <c r="G4" s="212">
        <v>1997</v>
      </c>
      <c r="H4" s="212">
        <v>1998</v>
      </c>
      <c r="I4" s="212">
        <v>1999</v>
      </c>
      <c r="J4" s="212">
        <v>2000</v>
      </c>
      <c r="K4" s="212">
        <v>2001</v>
      </c>
      <c r="L4" s="212">
        <v>2002</v>
      </c>
      <c r="M4" s="212">
        <v>2003</v>
      </c>
      <c r="N4" s="212">
        <v>2004</v>
      </c>
      <c r="O4" s="212">
        <v>2005</v>
      </c>
      <c r="P4" s="212">
        <v>2006</v>
      </c>
      <c r="Q4" s="212">
        <v>2007</v>
      </c>
      <c r="R4" s="212">
        <v>2008</v>
      </c>
      <c r="S4" s="212">
        <v>2009</v>
      </c>
      <c r="T4" s="212">
        <v>2010</v>
      </c>
      <c r="U4" s="212">
        <v>2011</v>
      </c>
      <c r="V4" s="212">
        <v>2012</v>
      </c>
      <c r="W4" s="212">
        <v>2013</v>
      </c>
      <c r="X4" s="212">
        <v>2014</v>
      </c>
      <c r="Y4" s="212">
        <v>2015</v>
      </c>
      <c r="Z4" s="212">
        <v>2016</v>
      </c>
      <c r="AA4" s="212">
        <v>2017</v>
      </c>
      <c r="AB4" s="212">
        <v>2018</v>
      </c>
      <c r="AC4" s="212">
        <v>2019</v>
      </c>
      <c r="AD4" s="212">
        <v>2020</v>
      </c>
      <c r="AE4" s="213">
        <v>2021</v>
      </c>
      <c r="AF4" s="213">
        <v>2022</v>
      </c>
      <c r="AG4" s="212" t="s">
        <v>3</v>
      </c>
    </row>
    <row r="5" spans="2:33" ht="14.25" customHeight="1" thickBot="1" x14ac:dyDescent="0.25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4"/>
      <c r="AF5" s="214"/>
      <c r="AG5" s="212"/>
    </row>
    <row r="6" spans="2:33" ht="16.5" customHeight="1" x14ac:dyDescent="0.2">
      <c r="B6" s="23" t="s">
        <v>4</v>
      </c>
      <c r="C6" s="79">
        <v>33476</v>
      </c>
      <c r="D6" s="79">
        <v>44475</v>
      </c>
      <c r="E6" s="79">
        <v>54314</v>
      </c>
      <c r="F6" s="79">
        <v>52294.395360000002</v>
      </c>
      <c r="G6" s="79">
        <v>58949.279369999997</v>
      </c>
      <c r="H6" s="79">
        <v>102523.50011000001</v>
      </c>
      <c r="I6" s="79">
        <v>123161.70851</v>
      </c>
      <c r="J6" s="79">
        <v>130642.20000000001</v>
      </c>
      <c r="K6" s="79">
        <v>145639.35840417002</v>
      </c>
      <c r="L6" s="79">
        <v>154595.30999999997</v>
      </c>
      <c r="M6" s="100">
        <v>167223.97</v>
      </c>
      <c r="N6" s="100">
        <v>184355.34999999998</v>
      </c>
      <c r="O6" s="100">
        <v>204162.54094334936</v>
      </c>
      <c r="P6" s="100">
        <v>229443.84431108751</v>
      </c>
      <c r="Q6" s="100">
        <v>251555.32063790999</v>
      </c>
      <c r="R6" s="100">
        <v>291237.51591672166</v>
      </c>
      <c r="S6" s="100">
        <v>298980.52772377862</v>
      </c>
      <c r="T6" s="100">
        <v>324721</v>
      </c>
      <c r="U6" s="100">
        <v>330469</v>
      </c>
      <c r="V6" s="100">
        <v>330384</v>
      </c>
      <c r="W6" s="100">
        <v>327178.40000000002</v>
      </c>
      <c r="X6" s="100">
        <v>366721</v>
      </c>
      <c r="Y6" s="100">
        <v>379206</v>
      </c>
      <c r="Z6" s="100">
        <v>407021</v>
      </c>
      <c r="AA6" s="100">
        <v>430397.20000000007</v>
      </c>
      <c r="AB6" s="101">
        <v>449909.43</v>
      </c>
      <c r="AC6" s="101">
        <v>460348.69000000006</v>
      </c>
      <c r="AD6" s="157">
        <f>AD7+AD9+AD25</f>
        <v>425904.77999999997</v>
      </c>
      <c r="AE6" s="157">
        <f>AE7+AE9+AE25</f>
        <v>510950.98999999993</v>
      </c>
      <c r="AF6" s="157">
        <f>AF7+AF9+AF25</f>
        <v>572789.65999999992</v>
      </c>
      <c r="AG6" s="25" t="s">
        <v>5</v>
      </c>
    </row>
    <row r="7" spans="2:33" ht="11.25" customHeight="1" x14ac:dyDescent="0.2">
      <c r="B7" s="26" t="s">
        <v>6</v>
      </c>
      <c r="C7" s="80">
        <v>4476</v>
      </c>
      <c r="D7" s="80">
        <v>4261</v>
      </c>
      <c r="E7" s="80">
        <v>3066</v>
      </c>
      <c r="F7" s="80">
        <v>988.16219999999998</v>
      </c>
      <c r="G7" s="80">
        <v>2560.4592899999998</v>
      </c>
      <c r="H7" s="80">
        <v>9142.2866700000013</v>
      </c>
      <c r="I7" s="80">
        <v>15810.664290000001</v>
      </c>
      <c r="J7" s="80">
        <v>10005.67</v>
      </c>
      <c r="K7" s="80">
        <v>10155.794619999999</v>
      </c>
      <c r="L7" s="80">
        <v>4119.0600000000004</v>
      </c>
      <c r="M7" s="102">
        <v>2617.06</v>
      </c>
      <c r="N7" s="102">
        <v>2392.02</v>
      </c>
      <c r="O7" s="102">
        <v>6168.2754367194002</v>
      </c>
      <c r="P7" s="102">
        <v>8025.3564040374986</v>
      </c>
      <c r="Q7" s="102">
        <v>1280.0968816299999</v>
      </c>
      <c r="R7" s="102">
        <v>4228.2307343699995</v>
      </c>
      <c r="S7" s="102">
        <v>4429.896586816838</v>
      </c>
      <c r="T7" s="102">
        <v>4605</v>
      </c>
      <c r="U7" s="102">
        <v>3811</v>
      </c>
      <c r="V7" s="102">
        <v>5559</v>
      </c>
      <c r="W7" s="102">
        <v>5737.3</v>
      </c>
      <c r="X7" s="102">
        <v>10186</v>
      </c>
      <c r="Y7" s="103">
        <v>11215</v>
      </c>
      <c r="Z7" s="102">
        <v>14639</v>
      </c>
      <c r="AA7" s="102">
        <v>11085.32</v>
      </c>
      <c r="AB7" s="104">
        <v>8164.41</v>
      </c>
      <c r="AC7" s="104">
        <v>10608.95</v>
      </c>
      <c r="AD7" s="158">
        <v>8294.49</v>
      </c>
      <c r="AE7" s="158">
        <v>13050.06</v>
      </c>
      <c r="AF7" s="158">
        <v>9509.57</v>
      </c>
      <c r="AG7" s="29" t="s">
        <v>7</v>
      </c>
    </row>
    <row r="8" spans="2:33" ht="11.25" customHeight="1" outlineLevel="1" x14ac:dyDescent="0.2">
      <c r="B8" s="30" t="s">
        <v>8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5"/>
      <c r="Z8" s="105"/>
      <c r="AA8" s="106">
        <v>2738</v>
      </c>
      <c r="AB8" s="107">
        <v>2251</v>
      </c>
      <c r="AC8" s="107">
        <v>2855</v>
      </c>
      <c r="AD8" s="159">
        <v>1461</v>
      </c>
      <c r="AE8" s="159">
        <v>4191.3599999999997</v>
      </c>
      <c r="AF8" s="159">
        <v>1899.8</v>
      </c>
      <c r="AG8" s="31" t="s">
        <v>9</v>
      </c>
    </row>
    <row r="9" spans="2:33" ht="11.25" customHeight="1" x14ac:dyDescent="0.2">
      <c r="B9" s="26" t="s">
        <v>10</v>
      </c>
      <c r="C9" s="82">
        <v>23447</v>
      </c>
      <c r="D9" s="82">
        <v>35988</v>
      </c>
      <c r="E9" s="82">
        <v>39680</v>
      </c>
      <c r="F9" s="82">
        <v>42839.961790000001</v>
      </c>
      <c r="G9" s="82">
        <v>45579.069129999996</v>
      </c>
      <c r="H9" s="82">
        <v>72576.051990000007</v>
      </c>
      <c r="I9" s="82">
        <v>83565.915370000002</v>
      </c>
      <c r="J9" s="82">
        <v>104112.33000000002</v>
      </c>
      <c r="K9" s="82">
        <v>114293.90834128001</v>
      </c>
      <c r="L9" s="82">
        <v>128948.41999999998</v>
      </c>
      <c r="M9" s="108">
        <v>145388.13</v>
      </c>
      <c r="N9" s="108">
        <v>165974.82999999999</v>
      </c>
      <c r="O9" s="108">
        <v>183815.99781854998</v>
      </c>
      <c r="P9" s="108">
        <v>205523.04953991997</v>
      </c>
      <c r="Q9" s="108">
        <v>228163.68958943003</v>
      </c>
      <c r="R9" s="108">
        <v>264420.80471001175</v>
      </c>
      <c r="S9" s="108">
        <v>270830.32793318003</v>
      </c>
      <c r="T9" s="108">
        <v>288564</v>
      </c>
      <c r="U9" s="108">
        <v>303927</v>
      </c>
      <c r="V9" s="108">
        <v>300861.7</v>
      </c>
      <c r="W9" s="108">
        <v>299888.10000000003</v>
      </c>
      <c r="X9" s="108">
        <v>335868</v>
      </c>
      <c r="Y9" s="108">
        <v>342308</v>
      </c>
      <c r="Z9" s="108">
        <v>369884</v>
      </c>
      <c r="AA9" s="108">
        <v>398629.10000000003</v>
      </c>
      <c r="AB9" s="109">
        <v>419333.31</v>
      </c>
      <c r="AC9" s="109">
        <v>426270.68000000005</v>
      </c>
      <c r="AD9" s="160">
        <v>398657.70999999996</v>
      </c>
      <c r="AE9" s="160">
        <f>AE10+AE17+AE21</f>
        <v>475611.87999999995</v>
      </c>
      <c r="AF9" s="160">
        <f>AF10+AF17+AF21</f>
        <v>541342.22</v>
      </c>
      <c r="AG9" s="29" t="s">
        <v>11</v>
      </c>
    </row>
    <row r="10" spans="2:33" ht="11.25" customHeight="1" x14ac:dyDescent="0.2">
      <c r="B10" s="33" t="s">
        <v>12</v>
      </c>
      <c r="C10" s="82">
        <v>18936</v>
      </c>
      <c r="D10" s="82">
        <v>28209</v>
      </c>
      <c r="E10" s="82">
        <v>28734</v>
      </c>
      <c r="F10" s="82">
        <v>28049.404070000004</v>
      </c>
      <c r="G10" s="82">
        <v>32338.234079999995</v>
      </c>
      <c r="H10" s="82">
        <v>55117.16562</v>
      </c>
      <c r="I10" s="82">
        <v>63328.652300000009</v>
      </c>
      <c r="J10" s="82">
        <v>81103.040000000008</v>
      </c>
      <c r="K10" s="82">
        <v>87776.234280000004</v>
      </c>
      <c r="L10" s="82">
        <v>98087.73</v>
      </c>
      <c r="M10" s="108">
        <v>108777.20999999999</v>
      </c>
      <c r="N10" s="108">
        <v>123100.55999999998</v>
      </c>
      <c r="O10" s="108">
        <v>135605.08335999999</v>
      </c>
      <c r="P10" s="108">
        <v>155101.85322999998</v>
      </c>
      <c r="Q10" s="108">
        <v>176807.86647000001</v>
      </c>
      <c r="R10" s="108">
        <v>205292.32335000002</v>
      </c>
      <c r="S10" s="108">
        <v>208869.83436000001</v>
      </c>
      <c r="T10" s="108">
        <v>223019</v>
      </c>
      <c r="U10" s="108">
        <v>235509</v>
      </c>
      <c r="V10" s="108">
        <v>232591.1</v>
      </c>
      <c r="W10" s="108">
        <v>229030.7</v>
      </c>
      <c r="X10" s="108">
        <v>253413</v>
      </c>
      <c r="Y10" s="108">
        <v>258882</v>
      </c>
      <c r="Z10" s="108">
        <v>275780</v>
      </c>
      <c r="AA10" s="108">
        <v>293386.40000000002</v>
      </c>
      <c r="AB10" s="109">
        <v>304317.7</v>
      </c>
      <c r="AC10" s="109">
        <v>304757.65000000002</v>
      </c>
      <c r="AD10" s="160">
        <f>SUM(AD11:AD16)</f>
        <v>278984.06999999995</v>
      </c>
      <c r="AE10" s="160">
        <f>SUM(AE11:AE16)</f>
        <v>338073.49999999994</v>
      </c>
      <c r="AF10" s="160">
        <f>SUM(AF11:AF16)</f>
        <v>390893.06</v>
      </c>
      <c r="AG10" s="34" t="s">
        <v>13</v>
      </c>
    </row>
    <row r="11" spans="2:33" ht="11.25" customHeight="1" outlineLevel="1" x14ac:dyDescent="0.2">
      <c r="B11" s="35" t="s">
        <v>14</v>
      </c>
      <c r="C11" s="83">
        <v>4991</v>
      </c>
      <c r="D11" s="83">
        <v>4959</v>
      </c>
      <c r="E11" s="83">
        <v>5587</v>
      </c>
      <c r="F11" s="83">
        <v>9075.6211300000014</v>
      </c>
      <c r="G11" s="83">
        <v>15655.711380000001</v>
      </c>
      <c r="H11" s="83">
        <v>28769.25</v>
      </c>
      <c r="I11" s="83">
        <v>29794.4689</v>
      </c>
      <c r="J11" s="83">
        <v>38121</v>
      </c>
      <c r="K11" s="83">
        <v>41149.188200000004</v>
      </c>
      <c r="L11" s="83">
        <v>46112.62</v>
      </c>
      <c r="M11" s="106">
        <v>50625.1</v>
      </c>
      <c r="N11" s="106">
        <v>58160.63</v>
      </c>
      <c r="O11" s="106">
        <v>64533.607120000001</v>
      </c>
      <c r="P11" s="106">
        <v>74268.14426999999</v>
      </c>
      <c r="Q11" s="106">
        <v>87771.07286</v>
      </c>
      <c r="R11" s="106">
        <v>107093.51270000001</v>
      </c>
      <c r="S11" s="106">
        <v>110061.88803</v>
      </c>
      <c r="T11" s="106">
        <v>113998</v>
      </c>
      <c r="U11" s="106">
        <v>119189</v>
      </c>
      <c r="V11" s="106">
        <v>116532.7</v>
      </c>
      <c r="W11" s="106">
        <v>111939.7</v>
      </c>
      <c r="X11" s="106">
        <v>123730</v>
      </c>
      <c r="Y11" s="105">
        <v>125783</v>
      </c>
      <c r="Z11" s="106">
        <v>131390</v>
      </c>
      <c r="AA11" s="106">
        <v>139540.82</v>
      </c>
      <c r="AB11" s="107">
        <v>143463.82</v>
      </c>
      <c r="AC11" s="107">
        <v>132411.72</v>
      </c>
      <c r="AD11" s="159">
        <v>130353.86</v>
      </c>
      <c r="AE11" s="159">
        <v>161536.4</v>
      </c>
      <c r="AF11" s="159">
        <v>191412.06</v>
      </c>
      <c r="AG11" s="37" t="s">
        <v>15</v>
      </c>
    </row>
    <row r="12" spans="2:33" ht="11.25" customHeight="1" outlineLevel="1" x14ac:dyDescent="0.2">
      <c r="B12" s="35" t="s">
        <v>16</v>
      </c>
      <c r="C12" s="83">
        <v>3980</v>
      </c>
      <c r="D12" s="83">
        <v>2745</v>
      </c>
      <c r="E12" s="83">
        <v>2477</v>
      </c>
      <c r="F12" s="83">
        <v>3417.6724199999999</v>
      </c>
      <c r="G12" s="83">
        <v>2392.5982400000003</v>
      </c>
      <c r="H12" s="83">
        <v>4323.2437499999996</v>
      </c>
      <c r="I12" s="83">
        <v>6033.29925</v>
      </c>
      <c r="J12" s="83">
        <v>8115.2</v>
      </c>
      <c r="K12" s="83">
        <v>10247.908750000001</v>
      </c>
      <c r="L12" s="83">
        <v>12197.79</v>
      </c>
      <c r="M12" s="106">
        <v>13146.88</v>
      </c>
      <c r="N12" s="106">
        <v>16308.36</v>
      </c>
      <c r="O12" s="106">
        <v>19236.76283</v>
      </c>
      <c r="P12" s="106">
        <v>22257.723000000002</v>
      </c>
      <c r="Q12" s="106">
        <v>21077.14789</v>
      </c>
      <c r="R12" s="106">
        <v>18107.982800000002</v>
      </c>
      <c r="S12" s="106">
        <v>17149.416659999999</v>
      </c>
      <c r="T12" s="106">
        <v>17606</v>
      </c>
      <c r="U12" s="106">
        <v>19712</v>
      </c>
      <c r="V12" s="106">
        <v>16853.400000000001</v>
      </c>
      <c r="W12" s="106">
        <v>15119</v>
      </c>
      <c r="X12" s="106">
        <v>28852</v>
      </c>
      <c r="Y12" s="105">
        <v>24968</v>
      </c>
      <c r="Z12" s="106">
        <v>29151</v>
      </c>
      <c r="AA12" s="106">
        <v>31644.93</v>
      </c>
      <c r="AB12" s="107">
        <v>34460.69</v>
      </c>
      <c r="AC12" s="107">
        <v>36574.6</v>
      </c>
      <c r="AD12" s="159">
        <v>28381.13</v>
      </c>
      <c r="AE12" s="159">
        <v>35610.18</v>
      </c>
      <c r="AF12" s="159">
        <v>47682.77</v>
      </c>
      <c r="AG12" s="37" t="s">
        <v>17</v>
      </c>
    </row>
    <row r="13" spans="2:33" ht="11.25" customHeight="1" outlineLevel="1" x14ac:dyDescent="0.2">
      <c r="B13" s="35" t="s">
        <v>18</v>
      </c>
      <c r="C13" s="83">
        <v>4348</v>
      </c>
      <c r="D13" s="83">
        <v>9495</v>
      </c>
      <c r="E13" s="83">
        <v>10404</v>
      </c>
      <c r="F13" s="83">
        <v>4947.3405300000004</v>
      </c>
      <c r="G13" s="83">
        <v>2167.9254799999999</v>
      </c>
      <c r="H13" s="83">
        <v>4910.3914000000004</v>
      </c>
      <c r="I13" s="83">
        <v>6961.29</v>
      </c>
      <c r="J13" s="83">
        <v>9153.2099999999991</v>
      </c>
      <c r="K13" s="83">
        <v>9544.0676800000001</v>
      </c>
      <c r="L13" s="83">
        <v>9323.84</v>
      </c>
      <c r="M13" s="106">
        <v>12258.23</v>
      </c>
      <c r="N13" s="106">
        <v>15799.43</v>
      </c>
      <c r="O13" s="106">
        <v>18522.945319999999</v>
      </c>
      <c r="P13" s="106">
        <v>22997.419320000001</v>
      </c>
      <c r="Q13" s="106">
        <v>28730.907460000002</v>
      </c>
      <c r="R13" s="106">
        <v>32510.45103</v>
      </c>
      <c r="S13" s="106">
        <v>33504.136279999999</v>
      </c>
      <c r="T13" s="106">
        <v>38788</v>
      </c>
      <c r="U13" s="106">
        <v>40403</v>
      </c>
      <c r="V13" s="106">
        <v>36421</v>
      </c>
      <c r="W13" s="106">
        <v>38151</v>
      </c>
      <c r="X13" s="106">
        <v>32606</v>
      </c>
      <c r="Y13" s="105">
        <v>39027</v>
      </c>
      <c r="Z13" s="106">
        <v>41896</v>
      </c>
      <c r="AA13" s="106">
        <v>45104.77</v>
      </c>
      <c r="AB13" s="107">
        <v>44986.559999999998</v>
      </c>
      <c r="AC13" s="107">
        <v>46741.62</v>
      </c>
      <c r="AD13" s="159">
        <v>44521.21</v>
      </c>
      <c r="AE13" s="159">
        <v>51636.84</v>
      </c>
      <c r="AF13" s="159">
        <v>53547.360000000001</v>
      </c>
      <c r="AG13" s="37" t="s">
        <v>19</v>
      </c>
    </row>
    <row r="14" spans="2:33" ht="11.25" customHeight="1" outlineLevel="1" x14ac:dyDescent="0.2">
      <c r="B14" s="35" t="s">
        <v>20</v>
      </c>
      <c r="C14" s="83">
        <v>78</v>
      </c>
      <c r="D14" s="83">
        <v>571</v>
      </c>
      <c r="E14" s="83">
        <v>633</v>
      </c>
      <c r="F14" s="83">
        <v>636.75665000000004</v>
      </c>
      <c r="G14" s="83">
        <v>814.38036999999997</v>
      </c>
      <c r="H14" s="83">
        <v>1166.6735900000001</v>
      </c>
      <c r="I14" s="83">
        <v>3138.19</v>
      </c>
      <c r="J14" s="83">
        <v>4590.3</v>
      </c>
      <c r="K14" s="83">
        <v>6299.91842</v>
      </c>
      <c r="L14" s="83">
        <v>6148.8</v>
      </c>
      <c r="M14" s="106">
        <v>6413.93</v>
      </c>
      <c r="N14" s="106">
        <v>6852.3</v>
      </c>
      <c r="O14" s="106">
        <v>7401.9260000000004</v>
      </c>
      <c r="P14" s="106">
        <v>8579.8163100000002</v>
      </c>
      <c r="Q14" s="106">
        <v>14849.73084</v>
      </c>
      <c r="R14" s="106">
        <v>24497.828699999998</v>
      </c>
      <c r="S14" s="106">
        <v>26820.206310000001</v>
      </c>
      <c r="T14" s="106">
        <v>27058</v>
      </c>
      <c r="U14" s="106">
        <v>27967</v>
      </c>
      <c r="V14" s="106">
        <v>27989</v>
      </c>
      <c r="W14" s="106">
        <v>29570</v>
      </c>
      <c r="X14" s="106">
        <v>21479</v>
      </c>
      <c r="Y14" s="105">
        <v>29661</v>
      </c>
      <c r="Z14" s="106">
        <v>31412</v>
      </c>
      <c r="AA14" s="106">
        <v>32101.93</v>
      </c>
      <c r="AB14" s="107">
        <v>36516.61</v>
      </c>
      <c r="AC14" s="107">
        <v>46124.44</v>
      </c>
      <c r="AD14" s="159">
        <v>33657.58</v>
      </c>
      <c r="AE14" s="159">
        <v>39312.050000000003</v>
      </c>
      <c r="AF14" s="159">
        <v>44983.43</v>
      </c>
      <c r="AG14" s="37" t="s">
        <v>21</v>
      </c>
    </row>
    <row r="15" spans="2:33" ht="11.25" customHeight="1" outlineLevel="1" x14ac:dyDescent="0.2">
      <c r="B15" s="35" t="s">
        <v>22</v>
      </c>
      <c r="C15" s="83">
        <v>1897</v>
      </c>
      <c r="D15" s="83">
        <v>4179</v>
      </c>
      <c r="E15" s="83">
        <v>3402</v>
      </c>
      <c r="F15" s="83">
        <v>2263.9069399999998</v>
      </c>
      <c r="G15" s="83">
        <v>2349.3375800000003</v>
      </c>
      <c r="H15" s="83">
        <v>3332.5374000000002</v>
      </c>
      <c r="I15" s="83">
        <v>5951.8850400000001</v>
      </c>
      <c r="J15" s="83">
        <v>7575.78</v>
      </c>
      <c r="K15" s="83">
        <v>7740.4569199999996</v>
      </c>
      <c r="L15" s="83">
        <v>10918.09</v>
      </c>
      <c r="M15" s="106">
        <v>12479.53</v>
      </c>
      <c r="N15" s="106">
        <v>12108.17</v>
      </c>
      <c r="O15" s="106">
        <v>12281.126410000001</v>
      </c>
      <c r="P15" s="106">
        <v>13007.850680000001</v>
      </c>
      <c r="Q15" s="106">
        <v>14530.541510000003</v>
      </c>
      <c r="R15" s="106">
        <v>14422.614379999999</v>
      </c>
      <c r="S15" s="106">
        <v>13405.141810000001</v>
      </c>
      <c r="T15" s="106">
        <v>18295</v>
      </c>
      <c r="U15" s="106">
        <v>21388</v>
      </c>
      <c r="V15" s="106">
        <v>28677</v>
      </c>
      <c r="W15" s="106">
        <v>28454</v>
      </c>
      <c r="X15" s="106">
        <v>40894</v>
      </c>
      <c r="Y15" s="105">
        <v>33647</v>
      </c>
      <c r="Z15" s="106">
        <v>35794</v>
      </c>
      <c r="AA15" s="106">
        <v>38502.43</v>
      </c>
      <c r="AB15" s="107">
        <v>38673.08</v>
      </c>
      <c r="AC15" s="107">
        <v>36423.24</v>
      </c>
      <c r="AD15" s="159">
        <v>35829</v>
      </c>
      <c r="AE15" s="159">
        <v>42520.56</v>
      </c>
      <c r="AF15" s="159">
        <v>44820.56</v>
      </c>
      <c r="AG15" s="37" t="s">
        <v>23</v>
      </c>
    </row>
    <row r="16" spans="2:33" ht="11.25" customHeight="1" outlineLevel="1" x14ac:dyDescent="0.2">
      <c r="B16" s="35" t="s">
        <v>24</v>
      </c>
      <c r="C16" s="83">
        <v>3642</v>
      </c>
      <c r="D16" s="83">
        <v>6260</v>
      </c>
      <c r="E16" s="83">
        <v>6231</v>
      </c>
      <c r="F16" s="83">
        <v>7708.1064000000006</v>
      </c>
      <c r="G16" s="83">
        <v>8958.2810300000001</v>
      </c>
      <c r="H16" s="83">
        <v>12615.06948</v>
      </c>
      <c r="I16" s="83">
        <v>11449.519109999999</v>
      </c>
      <c r="J16" s="83">
        <v>13547.55</v>
      </c>
      <c r="K16" s="83">
        <v>12794.694310000001</v>
      </c>
      <c r="L16" s="83">
        <v>13386.59</v>
      </c>
      <c r="M16" s="106">
        <v>13853.54</v>
      </c>
      <c r="N16" s="106">
        <v>13871.67</v>
      </c>
      <c r="O16" s="106">
        <v>13628.715679999999</v>
      </c>
      <c r="P16" s="106">
        <v>13990.899650000001</v>
      </c>
      <c r="Q16" s="106">
        <v>9848.4659100000008</v>
      </c>
      <c r="R16" s="106">
        <v>8659.9337400000004</v>
      </c>
      <c r="S16" s="106">
        <v>7929.0452699999996</v>
      </c>
      <c r="T16" s="106">
        <v>7274</v>
      </c>
      <c r="U16" s="106">
        <v>6850</v>
      </c>
      <c r="V16" s="106">
        <v>6118</v>
      </c>
      <c r="W16" s="106">
        <v>5797</v>
      </c>
      <c r="X16" s="106">
        <v>5852</v>
      </c>
      <c r="Y16" s="105">
        <v>5796</v>
      </c>
      <c r="Z16" s="106">
        <v>6137</v>
      </c>
      <c r="AA16" s="106">
        <v>6491.52</v>
      </c>
      <c r="AB16" s="107">
        <v>6216.94</v>
      </c>
      <c r="AC16" s="107">
        <v>6482.03</v>
      </c>
      <c r="AD16" s="159">
        <v>6241.29</v>
      </c>
      <c r="AE16" s="159">
        <v>7457.47</v>
      </c>
      <c r="AF16" s="159">
        <v>8446.8799999999992</v>
      </c>
      <c r="AG16" s="37" t="s">
        <v>25</v>
      </c>
    </row>
    <row r="17" spans="1:33" ht="11.25" customHeight="1" x14ac:dyDescent="0.2">
      <c r="B17" s="33" t="s">
        <v>26</v>
      </c>
      <c r="C17" s="82">
        <v>658</v>
      </c>
      <c r="D17" s="82">
        <v>1372</v>
      </c>
      <c r="E17" s="82">
        <v>1701</v>
      </c>
      <c r="F17" s="82">
        <v>2124.35232</v>
      </c>
      <c r="G17" s="82">
        <v>1013.7040499999999</v>
      </c>
      <c r="H17" s="82">
        <v>1631.6273700000002</v>
      </c>
      <c r="I17" s="82">
        <v>2072.0530699999999</v>
      </c>
      <c r="J17" s="82">
        <v>2956.71</v>
      </c>
      <c r="K17" s="82">
        <v>4011.7336699999996</v>
      </c>
      <c r="L17" s="82">
        <v>5224.0599999999995</v>
      </c>
      <c r="M17" s="108">
        <v>7923.1</v>
      </c>
      <c r="N17" s="108">
        <v>9613.09</v>
      </c>
      <c r="O17" s="108">
        <v>12018.63183</v>
      </c>
      <c r="P17" s="108">
        <v>11112.298610000002</v>
      </c>
      <c r="Q17" s="108">
        <v>9366.4601899999998</v>
      </c>
      <c r="R17" s="108">
        <v>11306.82943</v>
      </c>
      <c r="S17" s="108">
        <v>12148.902220000002</v>
      </c>
      <c r="T17" s="108">
        <v>11898</v>
      </c>
      <c r="U17" s="108">
        <v>11791</v>
      </c>
      <c r="V17" s="108">
        <v>10859.3</v>
      </c>
      <c r="W17" s="108">
        <v>10824.7</v>
      </c>
      <c r="X17" s="108">
        <v>12447</v>
      </c>
      <c r="Y17" s="108">
        <v>11700</v>
      </c>
      <c r="Z17" s="108">
        <v>14951</v>
      </c>
      <c r="AA17" s="108">
        <v>18447.330000000002</v>
      </c>
      <c r="AB17" s="109">
        <v>21862.799999999999</v>
      </c>
      <c r="AC17" s="109">
        <v>23102.309999999998</v>
      </c>
      <c r="AD17" s="160">
        <v>21974.99</v>
      </c>
      <c r="AE17" s="160">
        <v>26666.449999999997</v>
      </c>
      <c r="AF17" s="160">
        <v>27637.91</v>
      </c>
      <c r="AG17" s="34" t="s">
        <v>27</v>
      </c>
    </row>
    <row r="18" spans="1:33" ht="11.25" customHeight="1" outlineLevel="2" x14ac:dyDescent="0.2">
      <c r="B18" s="35" t="s">
        <v>28</v>
      </c>
      <c r="C18" s="83">
        <v>68</v>
      </c>
      <c r="D18" s="83">
        <v>548</v>
      </c>
      <c r="E18" s="83">
        <v>831</v>
      </c>
      <c r="F18" s="83">
        <v>1370.44163</v>
      </c>
      <c r="G18" s="83">
        <v>628.42894999999999</v>
      </c>
      <c r="H18" s="83">
        <v>721.67046000000005</v>
      </c>
      <c r="I18" s="83">
        <v>884.53109999999992</v>
      </c>
      <c r="J18" s="83">
        <v>1315.37</v>
      </c>
      <c r="K18" s="83">
        <v>2038.0719899999999</v>
      </c>
      <c r="L18" s="83">
        <v>2676.48</v>
      </c>
      <c r="M18" s="106">
        <v>4979.2</v>
      </c>
      <c r="N18" s="106">
        <v>5553.41</v>
      </c>
      <c r="O18" s="106">
        <v>8225.5081499999997</v>
      </c>
      <c r="P18" s="106">
        <v>8485.8026100000006</v>
      </c>
      <c r="Q18" s="106">
        <v>7134.2995700000001</v>
      </c>
      <c r="R18" s="106">
        <v>7136.7436999999991</v>
      </c>
      <c r="S18" s="106">
        <v>8153.5653400000019</v>
      </c>
      <c r="T18" s="106">
        <v>7684</v>
      </c>
      <c r="U18" s="106">
        <v>7279</v>
      </c>
      <c r="V18" s="106">
        <v>6210.3</v>
      </c>
      <c r="W18" s="106">
        <v>6396</v>
      </c>
      <c r="X18" s="106">
        <v>7060</v>
      </c>
      <c r="Y18" s="105">
        <v>5746</v>
      </c>
      <c r="Z18" s="106">
        <v>9675</v>
      </c>
      <c r="AA18" s="106">
        <v>13272.88</v>
      </c>
      <c r="AB18" s="107">
        <v>16354.32</v>
      </c>
      <c r="AC18" s="107">
        <v>17538.89</v>
      </c>
      <c r="AD18" s="159">
        <v>16467.97</v>
      </c>
      <c r="AE18" s="159">
        <v>20165.669999999998</v>
      </c>
      <c r="AF18" s="159">
        <v>21428.05</v>
      </c>
      <c r="AG18" s="37" t="s">
        <v>29</v>
      </c>
    </row>
    <row r="19" spans="1:33" ht="11.25" customHeight="1" outlineLevel="2" x14ac:dyDescent="0.2">
      <c r="B19" s="35" t="s">
        <v>30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106"/>
      <c r="N19" s="106"/>
      <c r="O19" s="106"/>
      <c r="P19" s="106"/>
      <c r="Q19" s="106"/>
      <c r="R19" s="106">
        <v>1585.5956000000001</v>
      </c>
      <c r="S19" s="106">
        <v>1509.2559999999999</v>
      </c>
      <c r="T19" s="106">
        <v>1896</v>
      </c>
      <c r="U19" s="106">
        <v>1942</v>
      </c>
      <c r="V19" s="106">
        <v>2506</v>
      </c>
      <c r="W19" s="106">
        <v>2453.6999999999998</v>
      </c>
      <c r="X19" s="106">
        <v>3678</v>
      </c>
      <c r="Y19" s="105">
        <v>3921</v>
      </c>
      <c r="Z19" s="106">
        <v>4678</v>
      </c>
      <c r="AA19" s="106">
        <v>4878.55</v>
      </c>
      <c r="AB19" s="107">
        <v>5192.3</v>
      </c>
      <c r="AC19" s="107">
        <v>5208.49</v>
      </c>
      <c r="AD19" s="159">
        <v>5123.5</v>
      </c>
      <c r="AE19" s="159">
        <v>6115.94</v>
      </c>
      <c r="AF19" s="159">
        <v>6137.92</v>
      </c>
      <c r="AG19" s="37" t="s">
        <v>31</v>
      </c>
    </row>
    <row r="20" spans="1:33" ht="11.25" customHeight="1" outlineLevel="2" x14ac:dyDescent="0.2">
      <c r="B20" s="35" t="s">
        <v>32</v>
      </c>
      <c r="C20" s="83">
        <v>590</v>
      </c>
      <c r="D20" s="83">
        <v>824</v>
      </c>
      <c r="E20" s="83">
        <v>870</v>
      </c>
      <c r="F20" s="83">
        <v>753.91068999999993</v>
      </c>
      <c r="G20" s="83">
        <v>385.27509999999995</v>
      </c>
      <c r="H20" s="83">
        <v>909.95690999999999</v>
      </c>
      <c r="I20" s="83">
        <v>1187.52197</v>
      </c>
      <c r="J20" s="83">
        <v>1641.34</v>
      </c>
      <c r="K20" s="83">
        <v>1973.6616799999999</v>
      </c>
      <c r="L20" s="83">
        <v>2547.58</v>
      </c>
      <c r="M20" s="106">
        <v>2943.9</v>
      </c>
      <c r="N20" s="106">
        <v>4059.68</v>
      </c>
      <c r="O20" s="106">
        <v>3793.1236800000001</v>
      </c>
      <c r="P20" s="106">
        <v>2626.4960000000001</v>
      </c>
      <c r="Q20" s="106">
        <v>2232.1606200000001</v>
      </c>
      <c r="R20" s="106">
        <v>2584.4901299999997</v>
      </c>
      <c r="S20" s="106">
        <v>2486.08088</v>
      </c>
      <c r="T20" s="106">
        <v>2318</v>
      </c>
      <c r="U20" s="106">
        <v>2570</v>
      </c>
      <c r="V20" s="106">
        <v>2143</v>
      </c>
      <c r="W20" s="106">
        <v>1975</v>
      </c>
      <c r="X20" s="106">
        <v>1709</v>
      </c>
      <c r="Y20" s="105">
        <v>2033</v>
      </c>
      <c r="Z20" s="106">
        <v>598</v>
      </c>
      <c r="AA20" s="106">
        <v>295.89999999999998</v>
      </c>
      <c r="AB20" s="107">
        <v>316.18</v>
      </c>
      <c r="AC20" s="107">
        <v>354.93</v>
      </c>
      <c r="AD20" s="159">
        <v>383.52</v>
      </c>
      <c r="AE20" s="159">
        <v>384.84</v>
      </c>
      <c r="AF20" s="159">
        <v>71.94</v>
      </c>
      <c r="AG20" s="37" t="s">
        <v>33</v>
      </c>
    </row>
    <row r="21" spans="1:33" ht="11.25" customHeight="1" x14ac:dyDescent="0.2">
      <c r="B21" s="33" t="s">
        <v>34</v>
      </c>
      <c r="C21" s="5">
        <v>3853</v>
      </c>
      <c r="D21" s="5">
        <v>6407</v>
      </c>
      <c r="E21" s="5">
        <v>9245</v>
      </c>
      <c r="F21" s="5">
        <v>12666.205399999999</v>
      </c>
      <c r="G21" s="5">
        <v>12227.130999999999</v>
      </c>
      <c r="H21" s="5">
        <v>15827.259000000002</v>
      </c>
      <c r="I21" s="5">
        <v>18165.21</v>
      </c>
      <c r="J21" s="5">
        <v>20052.580000000002</v>
      </c>
      <c r="K21" s="5">
        <v>22505.940391280001</v>
      </c>
      <c r="L21" s="5">
        <v>25636.629999999997</v>
      </c>
      <c r="M21" s="102">
        <v>28687.82</v>
      </c>
      <c r="N21" s="102">
        <v>33261.18</v>
      </c>
      <c r="O21" s="102">
        <v>36192.28262854999</v>
      </c>
      <c r="P21" s="102">
        <v>39308.897699920002</v>
      </c>
      <c r="Q21" s="102">
        <v>41989.362929429997</v>
      </c>
      <c r="R21" s="102">
        <v>47821.6519300117</v>
      </c>
      <c r="S21" s="102">
        <v>49811.591353180018</v>
      </c>
      <c r="T21" s="102">
        <v>53647</v>
      </c>
      <c r="U21" s="102">
        <v>56627</v>
      </c>
      <c r="V21" s="102">
        <v>57411.3</v>
      </c>
      <c r="W21" s="102">
        <v>60032.7</v>
      </c>
      <c r="X21" s="102">
        <v>70008</v>
      </c>
      <c r="Y21" s="103">
        <v>71726</v>
      </c>
      <c r="Z21" s="102">
        <v>79153</v>
      </c>
      <c r="AA21" s="102">
        <v>86795.37</v>
      </c>
      <c r="AB21" s="104">
        <v>93152.81</v>
      </c>
      <c r="AC21" s="104">
        <v>98410.72</v>
      </c>
      <c r="AD21" s="158">
        <v>97698.650000000009</v>
      </c>
      <c r="AE21" s="158">
        <v>110871.93000000001</v>
      </c>
      <c r="AF21" s="158">
        <v>122811.24999999999</v>
      </c>
      <c r="AG21" s="34" t="s">
        <v>35</v>
      </c>
    </row>
    <row r="22" spans="1:33" ht="11.25" customHeight="1" outlineLevel="2" x14ac:dyDescent="0.2">
      <c r="B22" s="35" t="s">
        <v>36</v>
      </c>
      <c r="C22" s="83">
        <v>3853</v>
      </c>
      <c r="D22" s="83">
        <v>6407</v>
      </c>
      <c r="E22" s="83">
        <v>8638</v>
      </c>
      <c r="F22" s="83">
        <v>11646.013999999999</v>
      </c>
      <c r="G22" s="83">
        <v>11282.050999999999</v>
      </c>
      <c r="H22" s="83">
        <v>14565.719000000001</v>
      </c>
      <c r="I22" s="83">
        <v>16813.79</v>
      </c>
      <c r="J22" s="83">
        <v>18522.5</v>
      </c>
      <c r="K22" s="83">
        <v>20709.827000000001</v>
      </c>
      <c r="L22" s="83">
        <v>23548.3</v>
      </c>
      <c r="M22" s="106">
        <v>26134.21</v>
      </c>
      <c r="N22" s="106">
        <v>30409.14</v>
      </c>
      <c r="O22" s="106">
        <v>33056.407974899994</v>
      </c>
      <c r="P22" s="106">
        <v>35742.85983437</v>
      </c>
      <c r="Q22" s="106">
        <v>37561.944015519999</v>
      </c>
      <c r="R22" s="106">
        <v>42547.1485358317</v>
      </c>
      <c r="S22" s="106">
        <v>44344.377169348321</v>
      </c>
      <c r="T22" s="106">
        <v>45041</v>
      </c>
      <c r="U22" s="106">
        <v>48839</v>
      </c>
      <c r="V22" s="106">
        <v>49533.3</v>
      </c>
      <c r="W22" s="106">
        <v>51063.7</v>
      </c>
      <c r="X22" s="106">
        <v>61493</v>
      </c>
      <c r="Y22" s="105">
        <v>60148</v>
      </c>
      <c r="Z22" s="106">
        <v>66688</v>
      </c>
      <c r="AA22" s="106">
        <v>73999.27</v>
      </c>
      <c r="AB22" s="107">
        <v>79420.53</v>
      </c>
      <c r="AC22" s="107">
        <v>84266.91</v>
      </c>
      <c r="AD22" s="159">
        <v>83514.83</v>
      </c>
      <c r="AE22" s="159">
        <v>94900.11</v>
      </c>
      <c r="AF22" s="159">
        <v>105640.43</v>
      </c>
      <c r="AG22" s="37" t="s">
        <v>37</v>
      </c>
    </row>
    <row r="23" spans="1:33" ht="11.25" customHeight="1" outlineLevel="2" x14ac:dyDescent="0.2">
      <c r="B23" s="35" t="s">
        <v>38</v>
      </c>
      <c r="C23" s="83"/>
      <c r="D23" s="83"/>
      <c r="E23" s="83">
        <v>607</v>
      </c>
      <c r="F23" s="83">
        <v>1020.1914</v>
      </c>
      <c r="G23" s="83">
        <v>945.08</v>
      </c>
      <c r="H23" s="83">
        <v>1261.54</v>
      </c>
      <c r="I23" s="83">
        <v>1351.42</v>
      </c>
      <c r="J23" s="83">
        <v>1530.08</v>
      </c>
      <c r="K23" s="83">
        <v>1796.1133912799999</v>
      </c>
      <c r="L23" s="83">
        <v>2088.33</v>
      </c>
      <c r="M23" s="106">
        <v>2553.61</v>
      </c>
      <c r="N23" s="106">
        <v>2852.04</v>
      </c>
      <c r="O23" s="106">
        <v>3135.8746536499998</v>
      </c>
      <c r="P23" s="106">
        <v>3566.0378655499999</v>
      </c>
      <c r="Q23" s="106">
        <v>4427.4189139099999</v>
      </c>
      <c r="R23" s="106">
        <v>5274.5033941800002</v>
      </c>
      <c r="S23" s="106">
        <v>5467.2141838316993</v>
      </c>
      <c r="T23" s="106">
        <v>6432</v>
      </c>
      <c r="U23" s="106">
        <v>6152</v>
      </c>
      <c r="V23" s="106">
        <v>6590</v>
      </c>
      <c r="W23" s="106">
        <v>7410</v>
      </c>
      <c r="X23" s="106">
        <v>8199</v>
      </c>
      <c r="Y23" s="105">
        <v>9595</v>
      </c>
      <c r="Z23" s="106">
        <v>10820</v>
      </c>
      <c r="AA23" s="106">
        <v>11601.7</v>
      </c>
      <c r="AB23" s="107">
        <v>12429.52</v>
      </c>
      <c r="AC23" s="107">
        <v>13129.27</v>
      </c>
      <c r="AD23" s="159">
        <v>13022.88</v>
      </c>
      <c r="AE23" s="159">
        <v>14540.58</v>
      </c>
      <c r="AF23" s="159">
        <v>16265.96</v>
      </c>
      <c r="AG23" s="37" t="s">
        <v>39</v>
      </c>
    </row>
    <row r="24" spans="1:33" ht="11.25" customHeight="1" outlineLevel="2" x14ac:dyDescent="0.2">
      <c r="B24" s="35" t="s">
        <v>40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106"/>
      <c r="N24" s="106"/>
      <c r="O24" s="106"/>
      <c r="P24" s="106"/>
      <c r="Q24" s="106"/>
      <c r="R24" s="106"/>
      <c r="S24" s="106"/>
      <c r="T24" s="106">
        <v>2174</v>
      </c>
      <c r="U24" s="106">
        <v>1636</v>
      </c>
      <c r="V24" s="106">
        <v>1288</v>
      </c>
      <c r="W24" s="106">
        <v>1559</v>
      </c>
      <c r="X24" s="106">
        <v>316</v>
      </c>
      <c r="Y24" s="105">
        <v>1983</v>
      </c>
      <c r="Z24" s="106">
        <v>1645</v>
      </c>
      <c r="AA24" s="106">
        <v>1194.4000000000001</v>
      </c>
      <c r="AB24" s="107">
        <v>1302.76</v>
      </c>
      <c r="AC24" s="107">
        <v>1014.54</v>
      </c>
      <c r="AD24" s="159">
        <v>1160.94</v>
      </c>
      <c r="AE24" s="159">
        <v>1431.24</v>
      </c>
      <c r="AF24" s="159">
        <v>904.86</v>
      </c>
      <c r="AG24" s="37" t="s">
        <v>41</v>
      </c>
    </row>
    <row r="25" spans="1:33" ht="11.25" customHeight="1" x14ac:dyDescent="0.2">
      <c r="A25" s="39"/>
      <c r="B25" s="40" t="s">
        <v>42</v>
      </c>
      <c r="C25" s="84">
        <v>5553</v>
      </c>
      <c r="D25" s="84">
        <v>4226</v>
      </c>
      <c r="E25" s="84">
        <v>11568</v>
      </c>
      <c r="F25" s="84">
        <v>8466.2713700000004</v>
      </c>
      <c r="G25" s="84">
        <v>10809.750950000001</v>
      </c>
      <c r="H25" s="84">
        <v>20805.161450000003</v>
      </c>
      <c r="I25" s="84">
        <v>23785.128849999997</v>
      </c>
      <c r="J25" s="84">
        <v>16524.2</v>
      </c>
      <c r="K25" s="84">
        <v>21189.65544289002</v>
      </c>
      <c r="L25" s="84">
        <v>21527.829999999998</v>
      </c>
      <c r="M25" s="102">
        <v>19218.78</v>
      </c>
      <c r="N25" s="102">
        <v>15988.5</v>
      </c>
      <c r="O25" s="102">
        <v>14178.267688079961</v>
      </c>
      <c r="P25" s="102">
        <v>15895.438367130044</v>
      </c>
      <c r="Q25" s="102">
        <v>22111.534166849979</v>
      </c>
      <c r="R25" s="102">
        <v>22588.480472339907</v>
      </c>
      <c r="S25" s="102">
        <v>23720.303203781768</v>
      </c>
      <c r="T25" s="102">
        <v>31552</v>
      </c>
      <c r="U25" s="102">
        <v>22731</v>
      </c>
      <c r="V25" s="102">
        <v>23963.3</v>
      </c>
      <c r="W25" s="102">
        <v>21553</v>
      </c>
      <c r="X25" s="102">
        <v>20667</v>
      </c>
      <c r="Y25" s="103">
        <v>25683</v>
      </c>
      <c r="Z25" s="102">
        <v>22498</v>
      </c>
      <c r="AA25" s="102">
        <v>20682.78</v>
      </c>
      <c r="AB25" s="104">
        <v>22411.710000000003</v>
      </c>
      <c r="AC25" s="104">
        <v>23469.06</v>
      </c>
      <c r="AD25" s="158">
        <v>18952.579999999998</v>
      </c>
      <c r="AE25" s="158">
        <v>22289.05</v>
      </c>
      <c r="AF25" s="158">
        <v>21937.870000000003</v>
      </c>
      <c r="AG25" s="29" t="s">
        <v>43</v>
      </c>
    </row>
    <row r="26" spans="1:33" ht="11.25" customHeight="1" outlineLevel="1" x14ac:dyDescent="0.2">
      <c r="B26" s="35" t="s">
        <v>44</v>
      </c>
      <c r="C26" s="83">
        <v>1162</v>
      </c>
      <c r="D26" s="83">
        <v>400</v>
      </c>
      <c r="E26" s="83">
        <v>5926</v>
      </c>
      <c r="F26" s="83">
        <v>3859.14644</v>
      </c>
      <c r="G26" s="83">
        <v>8029.7502800000002</v>
      </c>
      <c r="H26" s="83">
        <v>16400</v>
      </c>
      <c r="I26" s="83">
        <v>17590.762289999999</v>
      </c>
      <c r="J26" s="83">
        <v>10225.200000000001</v>
      </c>
      <c r="K26" s="83">
        <v>10911.515089999999</v>
      </c>
      <c r="L26" s="83">
        <v>10291.27</v>
      </c>
      <c r="M26" s="106">
        <v>8852.4500000000007</v>
      </c>
      <c r="N26" s="106">
        <v>5090.78</v>
      </c>
      <c r="O26" s="106">
        <v>4952.7559299999994</v>
      </c>
      <c r="P26" s="106">
        <v>5211.2440700000006</v>
      </c>
      <c r="Q26" s="106">
        <v>5010</v>
      </c>
      <c r="R26" s="106">
        <v>5700</v>
      </c>
      <c r="S26" s="106">
        <v>6241</v>
      </c>
      <c r="T26" s="106">
        <v>4936</v>
      </c>
      <c r="U26" s="106">
        <v>5710</v>
      </c>
      <c r="V26" s="106">
        <v>4692.8</v>
      </c>
      <c r="W26" s="106">
        <v>4628</v>
      </c>
      <c r="X26" s="106">
        <v>1951</v>
      </c>
      <c r="Y26" s="105">
        <v>951</v>
      </c>
      <c r="Z26" s="106">
        <v>1095</v>
      </c>
      <c r="AA26" s="106">
        <v>908.21</v>
      </c>
      <c r="AB26" s="107">
        <v>900.49</v>
      </c>
      <c r="AC26" s="107">
        <v>576.39</v>
      </c>
      <c r="AD26" s="159">
        <v>1398.34</v>
      </c>
      <c r="AE26" s="159">
        <v>1486.41</v>
      </c>
      <c r="AF26" s="159">
        <v>0</v>
      </c>
      <c r="AG26" s="37" t="s">
        <v>45</v>
      </c>
    </row>
    <row r="27" spans="1:33" ht="11.25" customHeight="1" outlineLevel="1" x14ac:dyDescent="0.2">
      <c r="B27" s="35" t="s">
        <v>202</v>
      </c>
      <c r="C27" s="83">
        <v>3475</v>
      </c>
      <c r="D27" s="83">
        <v>2054</v>
      </c>
      <c r="E27" s="83">
        <v>3965</v>
      </c>
      <c r="F27" s="83">
        <v>3342.1238800000001</v>
      </c>
      <c r="G27" s="83">
        <v>1714.12346</v>
      </c>
      <c r="H27" s="83">
        <v>3324.33</v>
      </c>
      <c r="I27" s="83">
        <v>5041.4494599999998</v>
      </c>
      <c r="J27" s="83">
        <v>4829</v>
      </c>
      <c r="K27" s="83">
        <v>5569.4599728900193</v>
      </c>
      <c r="L27" s="83">
        <v>6302.33</v>
      </c>
      <c r="M27" s="106">
        <v>6094.64</v>
      </c>
      <c r="N27" s="106">
        <v>7937.69</v>
      </c>
      <c r="O27" s="106">
        <v>7171.5632483499612</v>
      </c>
      <c r="P27" s="106">
        <v>8232.8953588300428</v>
      </c>
      <c r="Q27" s="106">
        <v>9457.653550449977</v>
      </c>
      <c r="R27" s="106">
        <v>8918.9272667799032</v>
      </c>
      <c r="S27" s="106">
        <v>9338.205291852888</v>
      </c>
      <c r="T27" s="106">
        <v>13994</v>
      </c>
      <c r="U27" s="106">
        <v>10336</v>
      </c>
      <c r="V27" s="106">
        <v>10275.5</v>
      </c>
      <c r="W27" s="106">
        <v>9987</v>
      </c>
      <c r="X27" s="106">
        <v>11150</v>
      </c>
      <c r="Y27" s="105">
        <v>17183</v>
      </c>
      <c r="Z27" s="106">
        <v>15001</v>
      </c>
      <c r="AA27" s="106">
        <v>13694.4</v>
      </c>
      <c r="AB27" s="107">
        <v>13933.52</v>
      </c>
      <c r="AC27" s="107">
        <v>14825.4</v>
      </c>
      <c r="AD27" s="159">
        <v>11885.08</v>
      </c>
      <c r="AE27" s="159">
        <v>12960.19</v>
      </c>
      <c r="AF27" s="159">
        <v>12310.61</v>
      </c>
      <c r="AG27" s="37" t="s">
        <v>46</v>
      </c>
    </row>
    <row r="28" spans="1:33" ht="11.25" customHeight="1" outlineLevel="1" x14ac:dyDescent="0.2">
      <c r="B28" s="35" t="s">
        <v>47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106"/>
      <c r="N28" s="106"/>
      <c r="O28" s="106"/>
      <c r="P28" s="106"/>
      <c r="Q28" s="106"/>
      <c r="R28" s="106">
        <v>6402.3613370700041</v>
      </c>
      <c r="S28" s="106">
        <v>374.18213585000001</v>
      </c>
      <c r="T28" s="106">
        <v>735</v>
      </c>
      <c r="U28" s="106">
        <v>1060</v>
      </c>
      <c r="V28" s="106">
        <v>426</v>
      </c>
      <c r="W28" s="106">
        <v>943</v>
      </c>
      <c r="X28" s="106">
        <v>1387</v>
      </c>
      <c r="Y28" s="105">
        <v>528</v>
      </c>
      <c r="Z28" s="106">
        <v>83</v>
      </c>
      <c r="AA28" s="106">
        <v>178</v>
      </c>
      <c r="AB28" s="107">
        <v>38.1</v>
      </c>
      <c r="AC28" s="107">
        <v>266.52999999999997</v>
      </c>
      <c r="AD28" s="159">
        <v>264.88</v>
      </c>
      <c r="AE28" s="159">
        <v>14.95</v>
      </c>
      <c r="AF28" s="159">
        <v>63.8</v>
      </c>
      <c r="AG28" s="37" t="s">
        <v>48</v>
      </c>
    </row>
    <row r="29" spans="1:33" ht="11.25" customHeight="1" outlineLevel="1" x14ac:dyDescent="0.2">
      <c r="B29" s="35" t="s">
        <v>49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106"/>
      <c r="N29" s="106"/>
      <c r="O29" s="106"/>
      <c r="P29" s="106"/>
      <c r="Q29" s="106"/>
      <c r="R29" s="106"/>
      <c r="S29" s="106">
        <v>4182.9623000000011</v>
      </c>
      <c r="T29" s="106">
        <v>2977</v>
      </c>
      <c r="U29" s="106">
        <v>3510</v>
      </c>
      <c r="V29" s="106">
        <v>3772</v>
      </c>
      <c r="W29" s="106">
        <v>3133</v>
      </c>
      <c r="X29" s="106">
        <v>3167</v>
      </c>
      <c r="Y29" s="105">
        <v>2519</v>
      </c>
      <c r="Z29" s="106">
        <v>2738</v>
      </c>
      <c r="AA29" s="106">
        <v>2332</v>
      </c>
      <c r="AB29" s="107">
        <v>2213.5100000000002</v>
      </c>
      <c r="AC29" s="107">
        <v>2193.79</v>
      </c>
      <c r="AD29" s="159">
        <v>1585.97</v>
      </c>
      <c r="AE29" s="159">
        <v>2863.13</v>
      </c>
      <c r="AF29" s="159">
        <v>2770.94</v>
      </c>
      <c r="AG29" s="37" t="s">
        <v>50</v>
      </c>
    </row>
    <row r="30" spans="1:33" ht="11.25" customHeight="1" outlineLevel="1" x14ac:dyDescent="0.2">
      <c r="B30" s="35" t="s">
        <v>120</v>
      </c>
      <c r="C30" s="83">
        <v>916</v>
      </c>
      <c r="D30" s="83">
        <v>1772</v>
      </c>
      <c r="E30" s="83">
        <v>1677</v>
      </c>
      <c r="F30" s="83">
        <v>1265.0010500000001</v>
      </c>
      <c r="G30" s="83">
        <v>1065.8772099999999</v>
      </c>
      <c r="H30" s="83">
        <v>1080.8314500000001</v>
      </c>
      <c r="I30" s="83">
        <v>1152.9170999999999</v>
      </c>
      <c r="J30" s="83">
        <v>1470</v>
      </c>
      <c r="K30" s="83">
        <v>4708.6803800000007</v>
      </c>
      <c r="L30" s="83">
        <v>4934.2299999999996</v>
      </c>
      <c r="M30" s="106">
        <v>4271.6899999999996</v>
      </c>
      <c r="N30" s="106">
        <v>2960.03</v>
      </c>
      <c r="O30" s="106">
        <v>2053.9485097299998</v>
      </c>
      <c r="P30" s="106">
        <v>2451.2989382999999</v>
      </c>
      <c r="Q30" s="106">
        <v>7643.8806164000007</v>
      </c>
      <c r="R30" s="106">
        <v>1567.1918684900002</v>
      </c>
      <c r="S30" s="106">
        <v>3583.9534760788797</v>
      </c>
      <c r="T30" s="106">
        <v>8910</v>
      </c>
      <c r="U30" s="106">
        <v>2115</v>
      </c>
      <c r="V30" s="106">
        <v>4797</v>
      </c>
      <c r="W30" s="106">
        <v>2862</v>
      </c>
      <c r="X30" s="106">
        <v>3012</v>
      </c>
      <c r="Y30" s="105">
        <v>4502</v>
      </c>
      <c r="Z30" s="106">
        <v>3581</v>
      </c>
      <c r="AA30" s="106">
        <v>3570.17</v>
      </c>
      <c r="AB30" s="107">
        <v>5326.09</v>
      </c>
      <c r="AC30" s="107">
        <v>5606.95</v>
      </c>
      <c r="AD30" s="159">
        <v>3818.31</v>
      </c>
      <c r="AE30" s="159">
        <v>4964.37</v>
      </c>
      <c r="AF30" s="159">
        <v>6792.52</v>
      </c>
      <c r="AG30" s="37" t="s">
        <v>52</v>
      </c>
    </row>
    <row r="31" spans="1:33" ht="15" customHeight="1" x14ac:dyDescent="0.2">
      <c r="B31" s="42" t="s">
        <v>53</v>
      </c>
      <c r="C31" s="82">
        <v>50678</v>
      </c>
      <c r="D31" s="82">
        <v>60984</v>
      </c>
      <c r="E31" s="82">
        <v>77134</v>
      </c>
      <c r="F31" s="82">
        <v>87596.15806999999</v>
      </c>
      <c r="G31" s="82">
        <v>100730.16046000001</v>
      </c>
      <c r="H31" s="82">
        <v>141628.36228999999</v>
      </c>
      <c r="I31" s="82">
        <v>165691.88513000001</v>
      </c>
      <c r="J31" s="82">
        <v>170620.66117000001</v>
      </c>
      <c r="K31" s="82">
        <v>186049.28852006886</v>
      </c>
      <c r="L31" s="82">
        <v>192516.83827396345</v>
      </c>
      <c r="M31" s="108">
        <v>201152.25</v>
      </c>
      <c r="N31" s="108">
        <v>222438.64800000002</v>
      </c>
      <c r="O31" s="108">
        <v>232339.28374196723</v>
      </c>
      <c r="P31" s="108">
        <v>258815.54688008598</v>
      </c>
      <c r="Q31" s="108">
        <v>285673.94164759008</v>
      </c>
      <c r="R31" s="108">
        <v>351491.7543634575</v>
      </c>
      <c r="S31" s="108">
        <v>379863.1862368263</v>
      </c>
      <c r="T31" s="108">
        <v>362752</v>
      </c>
      <c r="U31" s="108">
        <v>376300</v>
      </c>
      <c r="V31" s="108">
        <v>376240.6</v>
      </c>
      <c r="W31" s="108">
        <v>394118</v>
      </c>
      <c r="X31" s="108">
        <v>438849</v>
      </c>
      <c r="Y31" s="108">
        <v>437408</v>
      </c>
      <c r="Z31" s="108">
        <v>433697</v>
      </c>
      <c r="AA31" s="108">
        <v>461409.56000000006</v>
      </c>
      <c r="AB31" s="109">
        <v>476147.14000000007</v>
      </c>
      <c r="AC31" s="109">
        <v>491897.24000000005</v>
      </c>
      <c r="AD31" s="160">
        <f>AD32+AD60+AD74+AD82+AD83</f>
        <v>536278.6</v>
      </c>
      <c r="AE31" s="160">
        <f>AE32+AE60+AE74+AE82+AE83</f>
        <v>596279.39000000013</v>
      </c>
      <c r="AF31" s="160">
        <f>AF32+AF60+AF74+AF82+AF83</f>
        <v>651015.23</v>
      </c>
      <c r="AG31" s="43" t="s">
        <v>54</v>
      </c>
    </row>
    <row r="32" spans="1:33" ht="11.25" customHeight="1" x14ac:dyDescent="0.2">
      <c r="B32" s="26" t="s">
        <v>55</v>
      </c>
      <c r="C32" s="82">
        <v>39436</v>
      </c>
      <c r="D32" s="82">
        <v>54666</v>
      </c>
      <c r="E32" s="82">
        <v>58026</v>
      </c>
      <c r="F32" s="82">
        <v>71028.177919999987</v>
      </c>
      <c r="G32" s="82">
        <v>86871.136730000013</v>
      </c>
      <c r="H32" s="82">
        <v>117413.02228999998</v>
      </c>
      <c r="I32" s="82">
        <v>131110.79513000001</v>
      </c>
      <c r="J32" s="82">
        <v>133321.70717000001</v>
      </c>
      <c r="K32" s="82">
        <v>140766.54130006884</v>
      </c>
      <c r="L32" s="82">
        <v>154591.71127396345</v>
      </c>
      <c r="M32" s="108">
        <v>169680.47</v>
      </c>
      <c r="N32" s="108">
        <v>184172.88500000001</v>
      </c>
      <c r="O32" s="108">
        <v>193964.16945253001</v>
      </c>
      <c r="P32" s="108">
        <v>204859.71553481498</v>
      </c>
      <c r="Q32" s="108">
        <v>224976.39153154008</v>
      </c>
      <c r="R32" s="108">
        <v>250298.11638116249</v>
      </c>
      <c r="S32" s="108">
        <v>283897.54281161196</v>
      </c>
      <c r="T32" s="108">
        <v>300878</v>
      </c>
      <c r="U32" s="108">
        <v>305621</v>
      </c>
      <c r="V32" s="108">
        <v>312584.8</v>
      </c>
      <c r="W32" s="108">
        <v>328641</v>
      </c>
      <c r="X32" s="108">
        <v>341012</v>
      </c>
      <c r="Y32" s="108">
        <v>350752</v>
      </c>
      <c r="Z32" s="108">
        <v>368720</v>
      </c>
      <c r="AA32" s="108">
        <v>382287.28</v>
      </c>
      <c r="AB32" s="109">
        <v>397344.76000000007</v>
      </c>
      <c r="AC32" s="109">
        <v>416851.54000000004</v>
      </c>
      <c r="AD32" s="160">
        <f>AD33+AD37+AD40+AD41+AD43+AD47+AD52</f>
        <v>421366.19</v>
      </c>
      <c r="AE32" s="160">
        <f>AE33+AE37+AE40+AE41+AE43+AE47+AE52</f>
        <v>461064.98000000004</v>
      </c>
      <c r="AF32" s="160">
        <f>AF33+AF37+AF40+AF41+AF43+AF47+AF52</f>
        <v>499989.05999999994</v>
      </c>
      <c r="AG32" s="29" t="s">
        <v>56</v>
      </c>
    </row>
    <row r="33" spans="2:36" ht="11.25" customHeight="1" x14ac:dyDescent="0.2">
      <c r="B33" s="33" t="s">
        <v>57</v>
      </c>
      <c r="C33" s="82">
        <v>9851</v>
      </c>
      <c r="D33" s="82">
        <v>14524</v>
      </c>
      <c r="E33" s="82">
        <v>18438</v>
      </c>
      <c r="F33" s="82">
        <v>22982.785649999998</v>
      </c>
      <c r="G33" s="82">
        <v>25543.094369999999</v>
      </c>
      <c r="H33" s="82">
        <v>28335.609999999997</v>
      </c>
      <c r="I33" s="82">
        <v>31182.52</v>
      </c>
      <c r="J33" s="82">
        <v>33240.32</v>
      </c>
      <c r="K33" s="82">
        <v>41207.121920000005</v>
      </c>
      <c r="L33" s="82">
        <v>41908.239000000001</v>
      </c>
      <c r="M33" s="108">
        <v>44737.340000000004</v>
      </c>
      <c r="N33" s="108">
        <v>48998.290000000008</v>
      </c>
      <c r="O33" s="108">
        <v>53673.804060000017</v>
      </c>
      <c r="P33" s="108">
        <v>56708.797160000002</v>
      </c>
      <c r="Q33" s="108">
        <v>59087.448550000001</v>
      </c>
      <c r="R33" s="108">
        <v>66620.60781999999</v>
      </c>
      <c r="S33" s="108">
        <v>62359.394760000003</v>
      </c>
      <c r="T33" s="108">
        <v>65762</v>
      </c>
      <c r="U33" s="108">
        <v>67446</v>
      </c>
      <c r="V33" s="108">
        <v>69437</v>
      </c>
      <c r="W33" s="108">
        <v>70716</v>
      </c>
      <c r="X33" s="108">
        <v>71373</v>
      </c>
      <c r="Y33" s="108">
        <v>72489</v>
      </c>
      <c r="Z33" s="108">
        <v>67540</v>
      </c>
      <c r="AA33" s="108">
        <v>72641.959999999992</v>
      </c>
      <c r="AB33" s="109">
        <v>73582.090000000011</v>
      </c>
      <c r="AC33" s="109">
        <v>76961.679999999993</v>
      </c>
      <c r="AD33" s="160">
        <v>76894.820000000007</v>
      </c>
      <c r="AE33" s="160">
        <v>83267.58</v>
      </c>
      <c r="AF33" s="160">
        <v>84695.679999999993</v>
      </c>
      <c r="AG33" s="34" t="s">
        <v>58</v>
      </c>
    </row>
    <row r="34" spans="2:36" ht="11.25" customHeight="1" outlineLevel="2" x14ac:dyDescent="0.2">
      <c r="B34" s="35" t="s">
        <v>59</v>
      </c>
      <c r="C34" s="83">
        <v>8210</v>
      </c>
      <c r="D34" s="83">
        <v>9804</v>
      </c>
      <c r="E34" s="83">
        <v>14692</v>
      </c>
      <c r="F34" s="83">
        <v>17918.311819999999</v>
      </c>
      <c r="G34" s="83">
        <v>20376.475739999998</v>
      </c>
      <c r="H34" s="83">
        <v>22047.67</v>
      </c>
      <c r="I34" s="83">
        <v>24206.66</v>
      </c>
      <c r="J34" s="83">
        <v>25820.44</v>
      </c>
      <c r="K34" s="83">
        <v>32939.373330000002</v>
      </c>
      <c r="L34" s="83">
        <v>33411.328000000001</v>
      </c>
      <c r="M34" s="106">
        <v>35740.65</v>
      </c>
      <c r="N34" s="106">
        <v>39069.325000000004</v>
      </c>
      <c r="O34" s="106">
        <v>42801.226410000017</v>
      </c>
      <c r="P34" s="106">
        <v>45574.92598</v>
      </c>
      <c r="Q34" s="106">
        <v>49662.636720000002</v>
      </c>
      <c r="R34" s="106">
        <v>55983.482579999996</v>
      </c>
      <c r="S34" s="106">
        <v>53272.247000000003</v>
      </c>
      <c r="T34" s="106">
        <v>56951</v>
      </c>
      <c r="U34" s="106">
        <v>58398</v>
      </c>
      <c r="V34" s="106">
        <v>60144</v>
      </c>
      <c r="W34" s="106">
        <v>61087</v>
      </c>
      <c r="X34" s="106">
        <v>61422</v>
      </c>
      <c r="Y34" s="105">
        <v>62492</v>
      </c>
      <c r="Z34" s="106">
        <v>58215</v>
      </c>
      <c r="AA34" s="106">
        <v>62581.21</v>
      </c>
      <c r="AB34" s="107">
        <v>62174.48</v>
      </c>
      <c r="AC34" s="107">
        <v>65635.78</v>
      </c>
      <c r="AD34" s="159">
        <v>65800.490000000005</v>
      </c>
      <c r="AE34" s="159">
        <v>71179.039999999994</v>
      </c>
      <c r="AF34" s="159">
        <v>72103.37</v>
      </c>
      <c r="AG34" s="37" t="s">
        <v>60</v>
      </c>
    </row>
    <row r="35" spans="2:36" ht="11.25" customHeight="1" outlineLevel="2" x14ac:dyDescent="0.2">
      <c r="B35" s="35" t="s">
        <v>61</v>
      </c>
      <c r="C35" s="83">
        <v>1641</v>
      </c>
      <c r="D35" s="83">
        <v>4720</v>
      </c>
      <c r="E35" s="83">
        <v>3746</v>
      </c>
      <c r="F35" s="83">
        <v>5064.4738299999999</v>
      </c>
      <c r="G35" s="83">
        <v>5166.6186299999999</v>
      </c>
      <c r="H35" s="83">
        <v>6287.94</v>
      </c>
      <c r="I35" s="83">
        <v>6975.86</v>
      </c>
      <c r="J35" s="83">
        <v>7419.88</v>
      </c>
      <c r="K35" s="83">
        <v>8267.7485899999992</v>
      </c>
      <c r="L35" s="83">
        <v>8496.9110000000001</v>
      </c>
      <c r="M35" s="106">
        <v>8996.69</v>
      </c>
      <c r="N35" s="106">
        <v>9928.9650000000001</v>
      </c>
      <c r="O35" s="106">
        <v>10872.577650000001</v>
      </c>
      <c r="P35" s="106">
        <v>11133.871180000002</v>
      </c>
      <c r="Q35" s="106">
        <v>9424.8118299999987</v>
      </c>
      <c r="R35" s="106">
        <v>10637.125239999996</v>
      </c>
      <c r="S35" s="106">
        <v>9087.1477600000017</v>
      </c>
      <c r="T35" s="106">
        <v>8811</v>
      </c>
      <c r="U35" s="106">
        <v>9048</v>
      </c>
      <c r="V35" s="106">
        <v>9293</v>
      </c>
      <c r="W35" s="106">
        <v>9629</v>
      </c>
      <c r="X35" s="106">
        <v>9951</v>
      </c>
      <c r="Y35" s="105">
        <v>9997</v>
      </c>
      <c r="Z35" s="106">
        <v>9325</v>
      </c>
      <c r="AA35" s="106">
        <v>10060.75</v>
      </c>
      <c r="AB35" s="107">
        <v>10304.31</v>
      </c>
      <c r="AC35" s="107">
        <v>10578.68</v>
      </c>
      <c r="AD35" s="159">
        <v>10562.45</v>
      </c>
      <c r="AE35" s="159">
        <v>11402.41</v>
      </c>
      <c r="AF35" s="159">
        <v>11784.33</v>
      </c>
      <c r="AG35" s="37" t="s">
        <v>62</v>
      </c>
    </row>
    <row r="36" spans="2:36" ht="11.25" customHeight="1" outlineLevel="2" x14ac:dyDescent="0.2">
      <c r="B36" s="35" t="s">
        <v>63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5"/>
      <c r="Z36" s="106"/>
      <c r="AA36" s="106"/>
      <c r="AB36" s="107">
        <v>1103.3</v>
      </c>
      <c r="AC36" s="107">
        <v>747.22</v>
      </c>
      <c r="AD36" s="159">
        <v>531.88</v>
      </c>
      <c r="AE36" s="159">
        <v>686.13</v>
      </c>
      <c r="AF36" s="159">
        <v>807.98</v>
      </c>
      <c r="AG36" s="37" t="s">
        <v>108</v>
      </c>
    </row>
    <row r="37" spans="2:36" ht="11.25" customHeight="1" x14ac:dyDescent="0.2">
      <c r="B37" s="33" t="s">
        <v>64</v>
      </c>
      <c r="C37" s="5">
        <v>3591</v>
      </c>
      <c r="D37" s="5">
        <v>5616</v>
      </c>
      <c r="E37" s="5">
        <v>4984</v>
      </c>
      <c r="F37" s="5">
        <v>8570.6210299999984</v>
      </c>
      <c r="G37" s="5">
        <v>18779.195290000003</v>
      </c>
      <c r="H37" s="5">
        <v>35892.130420000001</v>
      </c>
      <c r="I37" s="5">
        <v>34937.990000000005</v>
      </c>
      <c r="J37" s="5">
        <v>29572.635999999999</v>
      </c>
      <c r="K37" s="5">
        <v>23619.523089999999</v>
      </c>
      <c r="L37" s="5">
        <v>24762.41</v>
      </c>
      <c r="M37" s="102">
        <v>29823.72</v>
      </c>
      <c r="N37" s="102">
        <v>28422.97</v>
      </c>
      <c r="O37" s="102">
        <v>26028.916339000003</v>
      </c>
      <c r="P37" s="102">
        <v>25005.576802475003</v>
      </c>
      <c r="Q37" s="102">
        <v>25594.393650042501</v>
      </c>
      <c r="R37" s="102">
        <v>31306.559826190001</v>
      </c>
      <c r="S37" s="102">
        <v>36301.311054469996</v>
      </c>
      <c r="T37" s="102">
        <v>41604</v>
      </c>
      <c r="U37" s="102">
        <v>41121</v>
      </c>
      <c r="V37" s="102">
        <v>41497.800000000003</v>
      </c>
      <c r="W37" s="102">
        <v>43335</v>
      </c>
      <c r="X37" s="102">
        <v>40075</v>
      </c>
      <c r="Y37" s="103">
        <v>38643</v>
      </c>
      <c r="Z37" s="102">
        <v>36259</v>
      </c>
      <c r="AA37" s="102">
        <v>31903.78</v>
      </c>
      <c r="AB37" s="104">
        <v>36513.370000000003</v>
      </c>
      <c r="AC37" s="104">
        <v>35142.82</v>
      </c>
      <c r="AD37" s="158">
        <v>34393.4</v>
      </c>
      <c r="AE37" s="158">
        <v>35822.300000000003</v>
      </c>
      <c r="AF37" s="158">
        <v>39623.99</v>
      </c>
      <c r="AG37" s="34" t="s">
        <v>65</v>
      </c>
    </row>
    <row r="38" spans="2:36" ht="11.25" customHeight="1" outlineLevel="2" x14ac:dyDescent="0.2">
      <c r="B38" s="35" t="s">
        <v>66</v>
      </c>
      <c r="C38" s="83">
        <v>2331.3365384615386</v>
      </c>
      <c r="D38" s="83">
        <v>3646</v>
      </c>
      <c r="E38" s="83">
        <v>4580</v>
      </c>
      <c r="F38" s="83">
        <v>8072.9984899999981</v>
      </c>
      <c r="G38" s="83">
        <v>18073.454120000002</v>
      </c>
      <c r="H38" s="83">
        <v>35195.317159999999</v>
      </c>
      <c r="I38" s="83">
        <v>34354.51</v>
      </c>
      <c r="J38" s="83">
        <v>28869.635999999999</v>
      </c>
      <c r="K38" s="83">
        <v>22527.952969999998</v>
      </c>
      <c r="L38" s="83">
        <v>22468</v>
      </c>
      <c r="M38" s="106">
        <v>28174.47</v>
      </c>
      <c r="N38" s="106">
        <v>26710.799999999999</v>
      </c>
      <c r="O38" s="106">
        <v>24183.807193000004</v>
      </c>
      <c r="P38" s="106">
        <v>22977.908390000001</v>
      </c>
      <c r="Q38" s="106">
        <v>23498.511306879998</v>
      </c>
      <c r="R38" s="106">
        <v>28385.86435</v>
      </c>
      <c r="S38" s="106">
        <v>31408.081158079996</v>
      </c>
      <c r="T38" s="106">
        <v>35583</v>
      </c>
      <c r="U38" s="106">
        <v>34253</v>
      </c>
      <c r="V38" s="106">
        <v>34005.4</v>
      </c>
      <c r="W38" s="106">
        <v>35890</v>
      </c>
      <c r="X38" s="106">
        <v>31834</v>
      </c>
      <c r="Y38" s="105">
        <v>27385</v>
      </c>
      <c r="Z38" s="106">
        <v>25526</v>
      </c>
      <c r="AA38" s="106">
        <v>21414.59</v>
      </c>
      <c r="AB38" s="107">
        <v>23157.97</v>
      </c>
      <c r="AC38" s="107">
        <v>22837.89</v>
      </c>
      <c r="AD38" s="159">
        <v>22350.91</v>
      </c>
      <c r="AE38" s="159">
        <v>23470.400000000001</v>
      </c>
      <c r="AF38" s="159">
        <v>24210.32</v>
      </c>
      <c r="AG38" s="37" t="s">
        <v>67</v>
      </c>
    </row>
    <row r="39" spans="2:36" ht="11.25" customHeight="1" outlineLevel="2" x14ac:dyDescent="0.2">
      <c r="B39" s="35" t="s">
        <v>68</v>
      </c>
      <c r="C39" s="83">
        <v>1259.6634615384617</v>
      </c>
      <c r="D39" s="83">
        <v>1970</v>
      </c>
      <c r="E39" s="83">
        <v>404</v>
      </c>
      <c r="F39" s="83">
        <v>497.62254000000001</v>
      </c>
      <c r="G39" s="83">
        <v>705.74117000000001</v>
      </c>
      <c r="H39" s="83">
        <v>696.81326000000001</v>
      </c>
      <c r="I39" s="83">
        <v>583.48</v>
      </c>
      <c r="J39" s="83">
        <v>703</v>
      </c>
      <c r="K39" s="83">
        <v>1091.5701200000001</v>
      </c>
      <c r="L39" s="83">
        <v>2294.41</v>
      </c>
      <c r="M39" s="106">
        <v>1649.25</v>
      </c>
      <c r="N39" s="106">
        <v>1712.17</v>
      </c>
      <c r="O39" s="106">
        <v>1845.1091459999998</v>
      </c>
      <c r="P39" s="106">
        <v>2027.6684124750011</v>
      </c>
      <c r="Q39" s="106">
        <v>2095.8823431625033</v>
      </c>
      <c r="R39" s="106">
        <v>2920.6954761900001</v>
      </c>
      <c r="S39" s="106">
        <v>4893.2298963900002</v>
      </c>
      <c r="T39" s="106">
        <v>6021</v>
      </c>
      <c r="U39" s="106">
        <v>6868</v>
      </c>
      <c r="V39" s="106">
        <v>7492.4</v>
      </c>
      <c r="W39" s="106">
        <v>7445</v>
      </c>
      <c r="X39" s="106">
        <v>8241</v>
      </c>
      <c r="Y39" s="105">
        <v>11258</v>
      </c>
      <c r="Z39" s="106">
        <v>10733</v>
      </c>
      <c r="AA39" s="106">
        <v>10489.19</v>
      </c>
      <c r="AB39" s="107">
        <v>13355.4</v>
      </c>
      <c r="AC39" s="107">
        <v>12304.93</v>
      </c>
      <c r="AD39" s="159">
        <v>12042.49</v>
      </c>
      <c r="AE39" s="159">
        <v>12351.9</v>
      </c>
      <c r="AF39" s="159">
        <v>15413.67</v>
      </c>
      <c r="AG39" s="37" t="s">
        <v>69</v>
      </c>
    </row>
    <row r="40" spans="2:36" ht="11.25" customHeight="1" x14ac:dyDescent="0.2">
      <c r="B40" s="33" t="s">
        <v>70</v>
      </c>
      <c r="C40" s="5">
        <v>9598</v>
      </c>
      <c r="D40" s="5">
        <v>15090</v>
      </c>
      <c r="E40" s="5">
        <v>12369</v>
      </c>
      <c r="F40" s="5">
        <v>12567.732269999997</v>
      </c>
      <c r="G40" s="5">
        <v>13534.5057</v>
      </c>
      <c r="H40" s="5">
        <v>18540.099999999999</v>
      </c>
      <c r="I40" s="5">
        <v>20071.863000000001</v>
      </c>
      <c r="J40" s="5">
        <v>19299</v>
      </c>
      <c r="K40" s="5">
        <v>15783.815980000001</v>
      </c>
      <c r="L40" s="5">
        <v>20508.05</v>
      </c>
      <c r="M40" s="102">
        <v>22155.89</v>
      </c>
      <c r="N40" s="102">
        <v>23974.297999999995</v>
      </c>
      <c r="O40" s="102">
        <v>24514.578599999993</v>
      </c>
      <c r="P40" s="102">
        <v>22793.580587000011</v>
      </c>
      <c r="Q40" s="102">
        <v>25258.612177700019</v>
      </c>
      <c r="R40" s="102">
        <v>28787.936210000007</v>
      </c>
      <c r="S40" s="102">
        <v>32058.049359870005</v>
      </c>
      <c r="T40" s="102">
        <v>34318</v>
      </c>
      <c r="U40" s="102">
        <v>32995</v>
      </c>
      <c r="V40" s="102">
        <v>31470</v>
      </c>
      <c r="W40" s="102">
        <v>32424</v>
      </c>
      <c r="X40" s="102">
        <v>33124</v>
      </c>
      <c r="Y40" s="103">
        <v>42409</v>
      </c>
      <c r="Z40" s="102">
        <v>44329</v>
      </c>
      <c r="AA40" s="102">
        <v>43441.32</v>
      </c>
      <c r="AB40" s="104">
        <v>45498.19</v>
      </c>
      <c r="AC40" s="104">
        <v>47214.84</v>
      </c>
      <c r="AD40" s="158">
        <v>48906.400000000001</v>
      </c>
      <c r="AE40" s="158">
        <v>59362.75</v>
      </c>
      <c r="AF40" s="158">
        <v>68504.7</v>
      </c>
      <c r="AG40" s="174" t="s">
        <v>71</v>
      </c>
      <c r="AJ40" s="73"/>
    </row>
    <row r="41" spans="2:36" ht="11.25" customHeight="1" x14ac:dyDescent="0.2">
      <c r="B41" s="33" t="s">
        <v>72</v>
      </c>
      <c r="C41" s="5">
        <v>2562</v>
      </c>
      <c r="D41" s="5">
        <v>2122</v>
      </c>
      <c r="E41" s="5">
        <v>1304</v>
      </c>
      <c r="F41" s="5">
        <v>1022.343</v>
      </c>
      <c r="G41" s="5">
        <v>1413.9145000000001</v>
      </c>
      <c r="H41" s="5">
        <v>2307.4997699999999</v>
      </c>
      <c r="I41" s="5">
        <v>2703.56</v>
      </c>
      <c r="J41" s="5">
        <v>5242</v>
      </c>
      <c r="K41" s="5">
        <v>7877.6300200000005</v>
      </c>
      <c r="L41" s="5">
        <v>6243.1850000000004</v>
      </c>
      <c r="M41" s="102">
        <v>5112.24</v>
      </c>
      <c r="N41" s="102">
        <v>5116.1469999999999</v>
      </c>
      <c r="O41" s="102">
        <v>3653.1799499999993</v>
      </c>
      <c r="P41" s="102">
        <v>3835.4550599999998</v>
      </c>
      <c r="Q41" s="102">
        <v>3536.0684999999994</v>
      </c>
      <c r="R41" s="102">
        <v>2555.1840099999999</v>
      </c>
      <c r="S41" s="102">
        <v>2004.2528699999996</v>
      </c>
      <c r="T41" s="102">
        <v>3535</v>
      </c>
      <c r="U41" s="102">
        <v>3301</v>
      </c>
      <c r="V41" s="102">
        <v>1884</v>
      </c>
      <c r="W41" s="102">
        <v>1574</v>
      </c>
      <c r="X41" s="102">
        <v>1599</v>
      </c>
      <c r="Y41" s="103">
        <v>1735</v>
      </c>
      <c r="Z41" s="102">
        <v>1725</v>
      </c>
      <c r="AA41" s="102">
        <v>2310.46</v>
      </c>
      <c r="AB41" s="104">
        <v>1882.56</v>
      </c>
      <c r="AC41" s="104">
        <v>1420.51</v>
      </c>
      <c r="AD41" s="158">
        <v>1478.29</v>
      </c>
      <c r="AE41" s="158">
        <v>1421.63</v>
      </c>
      <c r="AF41" s="158">
        <v>1650.28</v>
      </c>
      <c r="AG41" s="34" t="s">
        <v>73</v>
      </c>
    </row>
    <row r="42" spans="2:36" ht="11.25" hidden="1" customHeight="1" outlineLevel="2" x14ac:dyDescent="0.2">
      <c r="B42" s="33" t="s">
        <v>74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102"/>
      <c r="N42" s="102"/>
      <c r="O42" s="102"/>
      <c r="P42" s="102"/>
      <c r="Q42" s="102">
        <v>5000</v>
      </c>
      <c r="R42" s="102"/>
      <c r="S42" s="102"/>
      <c r="T42" s="102"/>
      <c r="U42" s="102"/>
      <c r="V42" s="102"/>
      <c r="W42" s="102"/>
      <c r="X42" s="102"/>
      <c r="Y42" s="103"/>
      <c r="Z42" s="102"/>
      <c r="AA42" s="102"/>
      <c r="AB42" s="139"/>
      <c r="AC42" s="139"/>
      <c r="AD42" s="161"/>
      <c r="AE42" s="161"/>
      <c r="AF42" s="161"/>
      <c r="AG42" s="34" t="s">
        <v>75</v>
      </c>
    </row>
    <row r="43" spans="2:36" ht="11.25" customHeight="1" collapsed="1" x14ac:dyDescent="0.2">
      <c r="B43" s="33" t="s">
        <v>76</v>
      </c>
      <c r="C43" s="5">
        <v>7300</v>
      </c>
      <c r="D43" s="5">
        <v>10690</v>
      </c>
      <c r="E43" s="5">
        <v>13999</v>
      </c>
      <c r="F43" s="5">
        <v>19126.5239</v>
      </c>
      <c r="G43" s="5">
        <v>20133.127</v>
      </c>
      <c r="H43" s="5">
        <v>24328.844000000001</v>
      </c>
      <c r="I43" s="5">
        <v>27609.18</v>
      </c>
      <c r="J43" s="5">
        <v>31375.02</v>
      </c>
      <c r="K43" s="5">
        <v>36072.551960068835</v>
      </c>
      <c r="L43" s="5">
        <v>40168.480000000003</v>
      </c>
      <c r="M43" s="102">
        <v>44784.97</v>
      </c>
      <c r="N43" s="102">
        <v>50250.119999999995</v>
      </c>
      <c r="O43" s="102">
        <v>55876.376513529998</v>
      </c>
      <c r="P43" s="102">
        <v>60028.585785340001</v>
      </c>
      <c r="Q43" s="102">
        <v>69892.199893797486</v>
      </c>
      <c r="R43" s="102">
        <v>76199.188294972497</v>
      </c>
      <c r="S43" s="102">
        <v>96724.55469727196</v>
      </c>
      <c r="T43" s="102">
        <v>106207</v>
      </c>
      <c r="U43" s="102">
        <v>113894</v>
      </c>
      <c r="V43" s="102">
        <v>120269</v>
      </c>
      <c r="W43" s="102">
        <v>127644</v>
      </c>
      <c r="X43" s="102">
        <v>136336</v>
      </c>
      <c r="Y43" s="103">
        <v>141166</v>
      </c>
      <c r="Z43" s="102">
        <v>152591</v>
      </c>
      <c r="AA43" s="102">
        <v>162145.75</v>
      </c>
      <c r="AB43" s="104">
        <v>168249.33000000002</v>
      </c>
      <c r="AC43" s="104">
        <v>175628.28999999998</v>
      </c>
      <c r="AD43" s="158">
        <v>179363.69999999998</v>
      </c>
      <c r="AE43" s="158">
        <v>199456.76</v>
      </c>
      <c r="AF43" s="158">
        <v>216514.87999999998</v>
      </c>
      <c r="AG43" s="34" t="s">
        <v>77</v>
      </c>
    </row>
    <row r="44" spans="2:36" ht="11.25" customHeight="1" outlineLevel="2" x14ac:dyDescent="0.2">
      <c r="B44" s="150" t="s">
        <v>78</v>
      </c>
      <c r="C44" s="83">
        <v>7300</v>
      </c>
      <c r="D44" s="83">
        <v>10690</v>
      </c>
      <c r="E44" s="83">
        <v>13713</v>
      </c>
      <c r="F44" s="83">
        <v>17871.165000000001</v>
      </c>
      <c r="G44" s="83">
        <v>18533.242000000002</v>
      </c>
      <c r="H44" s="83">
        <v>21934.315000000002</v>
      </c>
      <c r="I44" s="83">
        <v>25016.94</v>
      </c>
      <c r="J44" s="83">
        <v>28948.21</v>
      </c>
      <c r="K44" s="83">
        <v>33103.69</v>
      </c>
      <c r="L44" s="83">
        <v>36564.480000000003</v>
      </c>
      <c r="M44" s="106">
        <v>40419.440000000002</v>
      </c>
      <c r="N44" s="106">
        <v>44490.239999999998</v>
      </c>
      <c r="O44" s="106">
        <v>49006.019197959999</v>
      </c>
      <c r="P44" s="106">
        <v>53783.044890030003</v>
      </c>
      <c r="Q44" s="106">
        <v>60823.798537949995</v>
      </c>
      <c r="R44" s="106">
        <v>65823.019364070002</v>
      </c>
      <c r="S44" s="106">
        <v>73744.468796561967</v>
      </c>
      <c r="T44" s="106">
        <v>79316</v>
      </c>
      <c r="U44" s="106">
        <v>85265</v>
      </c>
      <c r="V44" s="106">
        <v>89860</v>
      </c>
      <c r="W44" s="106">
        <v>95598</v>
      </c>
      <c r="X44" s="106">
        <v>102794</v>
      </c>
      <c r="Y44" s="105">
        <v>107309</v>
      </c>
      <c r="Z44" s="106">
        <v>114276</v>
      </c>
      <c r="AA44" s="106">
        <v>119081.32</v>
      </c>
      <c r="AB44" s="107">
        <v>125363.56</v>
      </c>
      <c r="AC44" s="107">
        <v>131238.10999999999</v>
      </c>
      <c r="AD44" s="159">
        <v>134150.82</v>
      </c>
      <c r="AE44" s="159">
        <v>148029.81</v>
      </c>
      <c r="AF44" s="159">
        <v>163036.71</v>
      </c>
      <c r="AG44" s="37" t="s">
        <v>79</v>
      </c>
    </row>
    <row r="45" spans="2:36" ht="11.25" customHeight="1" outlineLevel="2" x14ac:dyDescent="0.2">
      <c r="B45" s="150" t="s">
        <v>80</v>
      </c>
      <c r="C45" s="83"/>
      <c r="D45" s="83"/>
      <c r="E45" s="83">
        <v>286</v>
      </c>
      <c r="F45" s="83">
        <v>1255.3588999999999</v>
      </c>
      <c r="G45" s="83">
        <v>1599.885</v>
      </c>
      <c r="H45" s="83">
        <v>2394.529</v>
      </c>
      <c r="I45" s="83">
        <v>2592.2399999999998</v>
      </c>
      <c r="J45" s="83">
        <v>2426.81</v>
      </c>
      <c r="K45" s="83">
        <v>2968.8619600688303</v>
      </c>
      <c r="L45" s="83">
        <v>3604</v>
      </c>
      <c r="M45" s="106">
        <v>4365.53</v>
      </c>
      <c r="N45" s="106">
        <v>5759.88</v>
      </c>
      <c r="O45" s="106">
        <v>6870.3573155699987</v>
      </c>
      <c r="P45" s="106">
        <v>6245.5408953099995</v>
      </c>
      <c r="Q45" s="106">
        <v>9068.4013558474981</v>
      </c>
      <c r="R45" s="106">
        <v>10376.168930902491</v>
      </c>
      <c r="S45" s="106">
        <v>22980.085900709997</v>
      </c>
      <c r="T45" s="106">
        <v>25141</v>
      </c>
      <c r="U45" s="106">
        <v>26974</v>
      </c>
      <c r="V45" s="106">
        <v>28828</v>
      </c>
      <c r="W45" s="106">
        <v>30147</v>
      </c>
      <c r="X45" s="106">
        <v>32225</v>
      </c>
      <c r="Y45" s="105">
        <v>32695</v>
      </c>
      <c r="Z45" s="106">
        <v>34796</v>
      </c>
      <c r="AA45" s="106">
        <v>39090.06</v>
      </c>
      <c r="AB45" s="107">
        <v>40154.480000000003</v>
      </c>
      <c r="AC45" s="107">
        <v>42118.44</v>
      </c>
      <c r="AD45" s="159">
        <v>43289.3</v>
      </c>
      <c r="AE45" s="159">
        <v>49130.31</v>
      </c>
      <c r="AF45" s="159">
        <v>52244.45</v>
      </c>
      <c r="AG45" s="37" t="s">
        <v>39</v>
      </c>
    </row>
    <row r="46" spans="2:36" ht="11.25" customHeight="1" outlineLevel="2" x14ac:dyDescent="0.2">
      <c r="B46" s="150" t="s">
        <v>81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106"/>
      <c r="N46" s="106"/>
      <c r="O46" s="106"/>
      <c r="P46" s="106"/>
      <c r="Q46" s="106"/>
      <c r="R46" s="106"/>
      <c r="S46" s="106"/>
      <c r="T46" s="106">
        <v>1750</v>
      </c>
      <c r="U46" s="106">
        <v>1655</v>
      </c>
      <c r="V46" s="106">
        <v>1581</v>
      </c>
      <c r="W46" s="106">
        <v>1899</v>
      </c>
      <c r="X46" s="106">
        <v>1317</v>
      </c>
      <c r="Y46" s="105">
        <v>1162</v>
      </c>
      <c r="Z46" s="106">
        <v>3519</v>
      </c>
      <c r="AA46" s="106">
        <v>3974.37</v>
      </c>
      <c r="AB46" s="107">
        <v>2731.29</v>
      </c>
      <c r="AC46" s="107">
        <v>2271.7399999999998</v>
      </c>
      <c r="AD46" s="159">
        <v>1923.58</v>
      </c>
      <c r="AE46" s="159">
        <v>2296.64</v>
      </c>
      <c r="AF46" s="159">
        <v>1233.72</v>
      </c>
      <c r="AG46" s="37" t="s">
        <v>82</v>
      </c>
    </row>
    <row r="47" spans="2:36" ht="11.25" customHeight="1" x14ac:dyDescent="0.2">
      <c r="B47" s="176" t="s">
        <v>83</v>
      </c>
      <c r="C47" s="5"/>
      <c r="D47" s="5"/>
      <c r="E47" s="5"/>
      <c r="F47" s="5"/>
      <c r="G47" s="5"/>
      <c r="H47" s="5"/>
      <c r="I47" s="5">
        <v>6285.3969999999999</v>
      </c>
      <c r="J47" s="5">
        <v>6012.3011699999997</v>
      </c>
      <c r="K47" s="5">
        <v>7386.3799999999992</v>
      </c>
      <c r="L47" s="5">
        <v>12288.087273963451</v>
      </c>
      <c r="M47" s="102">
        <v>14243.73</v>
      </c>
      <c r="N47" s="102">
        <v>15904</v>
      </c>
      <c r="O47" s="102">
        <v>19999</v>
      </c>
      <c r="P47" s="102">
        <v>22712.684339999934</v>
      </c>
      <c r="Q47" s="102">
        <v>21339.612700000085</v>
      </c>
      <c r="R47" s="102">
        <v>27079.020249999994</v>
      </c>
      <c r="S47" s="102">
        <v>33582.800000000003</v>
      </c>
      <c r="T47" s="102">
        <v>30764</v>
      </c>
      <c r="U47" s="102">
        <v>28119</v>
      </c>
      <c r="V47" s="102">
        <v>27333</v>
      </c>
      <c r="W47" s="102">
        <v>29787</v>
      </c>
      <c r="X47" s="102">
        <v>32985</v>
      </c>
      <c r="Y47" s="102">
        <v>34066</v>
      </c>
      <c r="Z47" s="102">
        <v>43580</v>
      </c>
      <c r="AA47" s="102">
        <v>46486.67</v>
      </c>
      <c r="AB47" s="104">
        <v>49615.41</v>
      </c>
      <c r="AC47" s="104">
        <v>56226.75</v>
      </c>
      <c r="AD47" s="158">
        <v>51626.37</v>
      </c>
      <c r="AE47" s="158">
        <v>52585.279999999999</v>
      </c>
      <c r="AF47" s="158">
        <v>58693.599999999999</v>
      </c>
      <c r="AG47" s="34" t="s">
        <v>84</v>
      </c>
    </row>
    <row r="48" spans="2:36" ht="11.25" customHeight="1" outlineLevel="1" x14ac:dyDescent="0.2">
      <c r="B48" s="150" t="s">
        <v>85</v>
      </c>
      <c r="C48" s="83"/>
      <c r="D48" s="83"/>
      <c r="E48" s="83"/>
      <c r="F48" s="83"/>
      <c r="G48" s="83"/>
      <c r="H48" s="83"/>
      <c r="I48" s="83">
        <v>5134</v>
      </c>
      <c r="J48" s="83">
        <v>4594.78</v>
      </c>
      <c r="K48" s="83">
        <v>4943.28</v>
      </c>
      <c r="L48" s="83">
        <v>9072.5796725544096</v>
      </c>
      <c r="M48" s="106">
        <v>6626.55</v>
      </c>
      <c r="N48" s="106">
        <v>6617</v>
      </c>
      <c r="O48" s="106">
        <v>7516</v>
      </c>
      <c r="P48" s="106">
        <v>11496.684339999934</v>
      </c>
      <c r="Q48" s="106">
        <v>11973.152510000085</v>
      </c>
      <c r="R48" s="106">
        <v>15772.190819999994</v>
      </c>
      <c r="S48" s="106">
        <v>21433.897779999999</v>
      </c>
      <c r="T48" s="106">
        <v>18866</v>
      </c>
      <c r="U48" s="106">
        <v>16328</v>
      </c>
      <c r="V48" s="106">
        <v>16473.7</v>
      </c>
      <c r="W48" s="106">
        <v>18962.3</v>
      </c>
      <c r="X48" s="106">
        <v>20538</v>
      </c>
      <c r="Y48" s="106">
        <v>22366</v>
      </c>
      <c r="Z48" s="106">
        <v>28629</v>
      </c>
      <c r="AA48" s="106">
        <v>28039.339999999997</v>
      </c>
      <c r="AB48" s="107">
        <v>27752.610000000004</v>
      </c>
      <c r="AC48" s="107">
        <v>33124.44</v>
      </c>
      <c r="AD48" s="159">
        <v>29651.38</v>
      </c>
      <c r="AE48" s="159">
        <v>25226.46</v>
      </c>
      <c r="AF48" s="159">
        <f>AF47-AF49</f>
        <v>30495.82</v>
      </c>
      <c r="AG48" s="44" t="s">
        <v>86</v>
      </c>
    </row>
    <row r="49" spans="2:33" ht="11.25" customHeight="1" outlineLevel="1" x14ac:dyDescent="0.2">
      <c r="B49" s="150" t="s">
        <v>87</v>
      </c>
      <c r="C49" s="83"/>
      <c r="D49" s="83"/>
      <c r="E49" s="83"/>
      <c r="F49" s="83"/>
      <c r="G49" s="83"/>
      <c r="H49" s="83"/>
      <c r="I49" s="83">
        <v>1151.3969999999999</v>
      </c>
      <c r="J49" s="83">
        <v>1417.52117</v>
      </c>
      <c r="K49" s="83">
        <v>2443.1</v>
      </c>
      <c r="L49" s="83">
        <v>3215.50760140904</v>
      </c>
      <c r="M49" s="106">
        <v>7617.18</v>
      </c>
      <c r="N49" s="106">
        <v>9287</v>
      </c>
      <c r="O49" s="106">
        <v>12483</v>
      </c>
      <c r="P49" s="106">
        <v>11216</v>
      </c>
      <c r="Q49" s="106">
        <v>9366.4601899999998</v>
      </c>
      <c r="R49" s="106">
        <v>11306.82943</v>
      </c>
      <c r="S49" s="106">
        <v>12148.902220000002</v>
      </c>
      <c r="T49" s="106">
        <v>11898</v>
      </c>
      <c r="U49" s="106">
        <v>11791</v>
      </c>
      <c r="V49" s="106">
        <v>10859.3</v>
      </c>
      <c r="W49" s="106">
        <v>10824.7</v>
      </c>
      <c r="X49" s="106">
        <v>12447</v>
      </c>
      <c r="Y49" s="105">
        <v>11700</v>
      </c>
      <c r="Z49" s="106">
        <v>14951</v>
      </c>
      <c r="AA49" s="106">
        <v>18447.330000000002</v>
      </c>
      <c r="AB49" s="107">
        <v>21862.799999999999</v>
      </c>
      <c r="AC49" s="107">
        <v>23102.309999999998</v>
      </c>
      <c r="AD49" s="159">
        <v>21974.99</v>
      </c>
      <c r="AE49" s="159">
        <v>25790.87</v>
      </c>
      <c r="AF49" s="159">
        <v>28197.78</v>
      </c>
      <c r="AG49" s="44" t="s">
        <v>189</v>
      </c>
    </row>
    <row r="50" spans="2:33" ht="11.25" hidden="1" customHeight="1" outlineLevel="1" x14ac:dyDescent="0.2">
      <c r="B50" s="150" t="s">
        <v>88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5"/>
      <c r="Z50" s="106"/>
      <c r="AA50" s="106"/>
      <c r="AB50" s="138"/>
      <c r="AC50" s="138"/>
      <c r="AD50" s="162"/>
      <c r="AE50" s="162"/>
      <c r="AF50" s="162"/>
      <c r="AG50" s="44" t="s">
        <v>190</v>
      </c>
    </row>
    <row r="51" spans="2:33" ht="11.25" hidden="1" customHeight="1" outlineLevel="1" x14ac:dyDescent="0.2">
      <c r="B51" s="150" t="s">
        <v>89</v>
      </c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5"/>
      <c r="Z51" s="106"/>
      <c r="AA51" s="106"/>
      <c r="AB51" s="107"/>
      <c r="AC51" s="107"/>
      <c r="AD51" s="159"/>
      <c r="AE51" s="159"/>
      <c r="AF51" s="159"/>
      <c r="AG51" s="44" t="s">
        <v>191</v>
      </c>
    </row>
    <row r="52" spans="2:33" ht="11.25" customHeight="1" x14ac:dyDescent="0.2">
      <c r="B52" s="176" t="s">
        <v>90</v>
      </c>
      <c r="C52" s="5">
        <v>6534</v>
      </c>
      <c r="D52" s="5">
        <v>6624</v>
      </c>
      <c r="E52" s="5">
        <v>6932</v>
      </c>
      <c r="F52" s="5">
        <v>6758.1720699999996</v>
      </c>
      <c r="G52" s="5">
        <v>7467.2998700000007</v>
      </c>
      <c r="H52" s="5">
        <v>8008.8380999999999</v>
      </c>
      <c r="I52" s="5">
        <v>8320.2851300000002</v>
      </c>
      <c r="J52" s="5">
        <v>8580.43</v>
      </c>
      <c r="K52" s="5">
        <v>8819.518329999999</v>
      </c>
      <c r="L52" s="5">
        <v>8713.26</v>
      </c>
      <c r="M52" s="102">
        <v>8822.58</v>
      </c>
      <c r="N52" s="102">
        <v>11507.06</v>
      </c>
      <c r="O52" s="102">
        <v>10218.313990000001</v>
      </c>
      <c r="P52" s="102">
        <v>13775.0358</v>
      </c>
      <c r="Q52" s="102">
        <v>15268.056059999999</v>
      </c>
      <c r="R52" s="102">
        <v>17749.61997</v>
      </c>
      <c r="S52" s="102">
        <v>20867.180069999999</v>
      </c>
      <c r="T52" s="102">
        <v>18688</v>
      </c>
      <c r="U52" s="102">
        <v>18745</v>
      </c>
      <c r="V52" s="102">
        <v>20694</v>
      </c>
      <c r="W52" s="102">
        <v>23161</v>
      </c>
      <c r="X52" s="102">
        <v>25520</v>
      </c>
      <c r="Y52" s="103">
        <v>20244</v>
      </c>
      <c r="Z52" s="102">
        <v>22696</v>
      </c>
      <c r="AA52" s="102">
        <v>23357.34</v>
      </c>
      <c r="AB52" s="104">
        <v>22003.809999999998</v>
      </c>
      <c r="AC52" s="104">
        <v>24256.65</v>
      </c>
      <c r="AD52" s="158">
        <v>28703.21</v>
      </c>
      <c r="AE52" s="158">
        <v>29148.68</v>
      </c>
      <c r="AF52" s="158">
        <v>30305.930000000004</v>
      </c>
      <c r="AG52" s="34" t="s">
        <v>91</v>
      </c>
    </row>
    <row r="53" spans="2:33" ht="11.25" customHeight="1" outlineLevel="2" x14ac:dyDescent="0.2">
      <c r="B53" s="96" t="s">
        <v>92</v>
      </c>
      <c r="C53" s="83">
        <v>4191</v>
      </c>
      <c r="D53" s="83">
        <v>2186</v>
      </c>
      <c r="E53" s="83">
        <v>2504</v>
      </c>
      <c r="F53" s="83">
        <v>2162.8482599999998</v>
      </c>
      <c r="G53" s="83">
        <v>2203.9485</v>
      </c>
      <c r="H53" s="83">
        <v>1621.29991</v>
      </c>
      <c r="I53" s="83">
        <v>1449.8351299999999</v>
      </c>
      <c r="J53" s="83">
        <v>1919.04</v>
      </c>
      <c r="K53" s="83">
        <v>1881.3819000000001</v>
      </c>
      <c r="L53" s="83">
        <v>1115.27</v>
      </c>
      <c r="M53" s="106">
        <v>998.74</v>
      </c>
      <c r="N53" s="106">
        <v>1020.85</v>
      </c>
      <c r="O53" s="106">
        <v>914.94059000000004</v>
      </c>
      <c r="P53" s="106">
        <v>937.38715000000002</v>
      </c>
      <c r="Q53" s="106">
        <v>868.64877999999999</v>
      </c>
      <c r="R53" s="106">
        <v>824.56371999999999</v>
      </c>
      <c r="S53" s="106">
        <v>868.22937000000002</v>
      </c>
      <c r="T53" s="106">
        <v>982</v>
      </c>
      <c r="U53" s="106">
        <v>876</v>
      </c>
      <c r="V53" s="106">
        <v>984</v>
      </c>
      <c r="W53" s="106">
        <v>800</v>
      </c>
      <c r="X53" s="106">
        <v>912</v>
      </c>
      <c r="Y53" s="105">
        <v>615</v>
      </c>
      <c r="Z53" s="106">
        <v>691</v>
      </c>
      <c r="AA53" s="106">
        <v>345.69</v>
      </c>
      <c r="AB53" s="107">
        <v>335.68</v>
      </c>
      <c r="AC53" s="107">
        <v>504.99</v>
      </c>
      <c r="AD53" s="159">
        <v>887.52000000000044</v>
      </c>
      <c r="AE53" s="159">
        <v>951.98</v>
      </c>
      <c r="AF53" s="159">
        <v>745.56</v>
      </c>
      <c r="AG53" s="178" t="s">
        <v>93</v>
      </c>
    </row>
    <row r="54" spans="2:33" ht="11.25" customHeight="1" outlineLevel="2" x14ac:dyDescent="0.2">
      <c r="B54" s="96" t="s">
        <v>94</v>
      </c>
      <c r="C54" s="83">
        <v>2159</v>
      </c>
      <c r="D54" s="83">
        <v>3723</v>
      </c>
      <c r="E54" s="83">
        <v>3698</v>
      </c>
      <c r="F54" s="83">
        <v>3795.3238099999999</v>
      </c>
      <c r="G54" s="83">
        <v>4273.3513700000003</v>
      </c>
      <c r="H54" s="83">
        <v>6167.5381900000002</v>
      </c>
      <c r="I54" s="83">
        <v>6360.45</v>
      </c>
      <c r="J54" s="83">
        <v>6661.39</v>
      </c>
      <c r="K54" s="83">
        <v>6938.1364299999996</v>
      </c>
      <c r="L54" s="83">
        <v>7597.99</v>
      </c>
      <c r="M54" s="106">
        <v>7823.84</v>
      </c>
      <c r="N54" s="106">
        <v>10486.21</v>
      </c>
      <c r="O54" s="106">
        <v>9303.3734000000004</v>
      </c>
      <c r="P54" s="106">
        <v>12837.648649999999</v>
      </c>
      <c r="Q54" s="106">
        <v>13491.407279999999</v>
      </c>
      <c r="R54" s="106">
        <v>15925.05625</v>
      </c>
      <c r="S54" s="106">
        <v>16060.4017</v>
      </c>
      <c r="T54" s="106">
        <v>16706</v>
      </c>
      <c r="U54" s="106">
        <v>16369</v>
      </c>
      <c r="V54" s="106">
        <v>18011</v>
      </c>
      <c r="W54" s="106">
        <v>19370</v>
      </c>
      <c r="X54" s="106">
        <v>22849</v>
      </c>
      <c r="Y54" s="105">
        <v>17662</v>
      </c>
      <c r="Z54" s="106">
        <v>20026</v>
      </c>
      <c r="AA54" s="106">
        <v>20713.79</v>
      </c>
      <c r="AB54" s="107">
        <v>20670.919999999998</v>
      </c>
      <c r="AC54" s="107">
        <v>20188.91</v>
      </c>
      <c r="AD54" s="159">
        <v>23995.879999999997</v>
      </c>
      <c r="AE54" s="159">
        <v>23980.61</v>
      </c>
      <c r="AF54" s="159">
        <v>25463.88</v>
      </c>
      <c r="AG54" s="178" t="s">
        <v>95</v>
      </c>
    </row>
    <row r="55" spans="2:33" ht="11.25" customHeight="1" outlineLevel="2" x14ac:dyDescent="0.2">
      <c r="B55" s="96" t="s">
        <v>96</v>
      </c>
      <c r="C55" s="83">
        <v>184</v>
      </c>
      <c r="D55" s="83">
        <v>715</v>
      </c>
      <c r="E55" s="83">
        <v>500</v>
      </c>
      <c r="F55" s="83">
        <v>500</v>
      </c>
      <c r="G55" s="83">
        <v>320</v>
      </c>
      <c r="H55" s="83"/>
      <c r="I55" s="83"/>
      <c r="J55" s="83"/>
      <c r="K55" s="83"/>
      <c r="L55" s="83"/>
      <c r="M55" s="106"/>
      <c r="N55" s="106"/>
      <c r="O55" s="106"/>
      <c r="P55" s="106"/>
      <c r="Q55" s="106"/>
      <c r="R55" s="106">
        <v>1000</v>
      </c>
      <c r="S55" s="106">
        <v>2200</v>
      </c>
      <c r="T55" s="106">
        <v>1000</v>
      </c>
      <c r="U55" s="106">
        <v>1500</v>
      </c>
      <c r="V55" s="106">
        <v>1699</v>
      </c>
      <c r="W55" s="106">
        <v>2991</v>
      </c>
      <c r="X55" s="106">
        <v>1759</v>
      </c>
      <c r="Y55" s="105">
        <v>1967</v>
      </c>
      <c r="Z55" s="106">
        <v>1979</v>
      </c>
      <c r="AA55" s="106">
        <v>2297.86</v>
      </c>
      <c r="AB55" s="107">
        <v>997.21</v>
      </c>
      <c r="AC55" s="107">
        <v>1198.75</v>
      </c>
      <c r="AD55" s="159">
        <v>999.52</v>
      </c>
      <c r="AE55" s="159">
        <v>913.09</v>
      </c>
      <c r="AF55" s="159">
        <v>996.49</v>
      </c>
      <c r="AG55" s="178" t="s">
        <v>97</v>
      </c>
    </row>
    <row r="56" spans="2:33" ht="11.25" hidden="1" customHeight="1" outlineLevel="2" x14ac:dyDescent="0.2">
      <c r="B56" s="96" t="s">
        <v>98</v>
      </c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106"/>
      <c r="N56" s="106"/>
      <c r="O56" s="106"/>
      <c r="P56" s="106"/>
      <c r="Q56" s="106">
        <v>408</v>
      </c>
      <c r="R56" s="106"/>
      <c r="S56" s="106"/>
      <c r="T56" s="106"/>
      <c r="U56" s="106"/>
      <c r="V56" s="106"/>
      <c r="W56" s="106"/>
      <c r="X56" s="106"/>
      <c r="Y56" s="105"/>
      <c r="Z56" s="106"/>
      <c r="AA56" s="106"/>
      <c r="AB56" s="138"/>
      <c r="AC56" s="138"/>
      <c r="AD56" s="162"/>
      <c r="AE56" s="162">
        <v>3303</v>
      </c>
      <c r="AF56" s="162"/>
      <c r="AG56" s="178" t="s">
        <v>99</v>
      </c>
    </row>
    <row r="57" spans="2:33" ht="11.25" hidden="1" customHeight="1" outlineLevel="2" x14ac:dyDescent="0.2">
      <c r="B57" s="96" t="s">
        <v>100</v>
      </c>
      <c r="C57" s="83"/>
      <c r="D57" s="83"/>
      <c r="E57" s="83">
        <v>230</v>
      </c>
      <c r="F57" s="83">
        <v>300</v>
      </c>
      <c r="G57" s="83">
        <v>670</v>
      </c>
      <c r="H57" s="83">
        <v>220</v>
      </c>
      <c r="I57" s="83">
        <v>510</v>
      </c>
      <c r="J57" s="83"/>
      <c r="K57" s="83"/>
      <c r="L57" s="83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5"/>
      <c r="Z57" s="106"/>
      <c r="AA57" s="106"/>
      <c r="AB57" s="138"/>
      <c r="AC57" s="138"/>
      <c r="AD57" s="162"/>
      <c r="AE57" s="162"/>
      <c r="AF57" s="162"/>
      <c r="AG57" s="178" t="s">
        <v>101</v>
      </c>
    </row>
    <row r="58" spans="2:33" ht="11.25" hidden="1" customHeight="1" outlineLevel="2" x14ac:dyDescent="0.2">
      <c r="B58" s="96" t="s">
        <v>102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106"/>
      <c r="N58" s="106"/>
      <c r="O58" s="106"/>
      <c r="P58" s="106"/>
      <c r="Q58" s="106">
        <v>500</v>
      </c>
      <c r="R58" s="106"/>
      <c r="S58" s="106">
        <v>1738.549</v>
      </c>
      <c r="T58" s="106"/>
      <c r="U58" s="106"/>
      <c r="V58" s="106"/>
      <c r="W58" s="106"/>
      <c r="X58" s="106"/>
      <c r="Y58" s="105"/>
      <c r="Z58" s="106"/>
      <c r="AA58" s="106"/>
      <c r="AB58" s="138"/>
      <c r="AC58" s="138"/>
      <c r="AD58" s="162"/>
      <c r="AE58" s="162"/>
      <c r="AF58" s="162"/>
      <c r="AG58" s="179" t="s">
        <v>82</v>
      </c>
    </row>
    <row r="59" spans="2:33" ht="11.25" customHeight="1" outlineLevel="2" x14ac:dyDescent="0.2">
      <c r="B59" s="96" t="s">
        <v>208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5"/>
      <c r="Z59" s="106"/>
      <c r="AA59" s="106"/>
      <c r="AB59" s="138"/>
      <c r="AC59" s="138">
        <v>2364</v>
      </c>
      <c r="AD59" s="159">
        <v>2820.29</v>
      </c>
      <c r="AE59" s="159">
        <v>3303</v>
      </c>
      <c r="AF59" s="159">
        <v>3100</v>
      </c>
      <c r="AG59" s="179" t="s">
        <v>209</v>
      </c>
    </row>
    <row r="60" spans="2:33" ht="11.25" customHeight="1" x14ac:dyDescent="0.2">
      <c r="B60" s="177" t="s">
        <v>103</v>
      </c>
      <c r="C60" s="5">
        <v>11242</v>
      </c>
      <c r="D60" s="5">
        <v>6318</v>
      </c>
      <c r="E60" s="5">
        <v>19108</v>
      </c>
      <c r="F60" s="5">
        <v>16567.980150000003</v>
      </c>
      <c r="G60" s="5">
        <v>13859.023730000001</v>
      </c>
      <c r="H60" s="5">
        <v>24215.34</v>
      </c>
      <c r="I60" s="5">
        <v>34120.089999999997</v>
      </c>
      <c r="J60" s="5">
        <v>36274</v>
      </c>
      <c r="K60" s="5">
        <v>43396.747220000005</v>
      </c>
      <c r="L60" s="5">
        <v>37925.127</v>
      </c>
      <c r="M60" s="102">
        <v>31471.78</v>
      </c>
      <c r="N60" s="102">
        <v>38265.762999999999</v>
      </c>
      <c r="O60" s="102">
        <v>38375.11428943721</v>
      </c>
      <c r="P60" s="102">
        <v>51108.077033920992</v>
      </c>
      <c r="Q60" s="102">
        <v>57039.550116049992</v>
      </c>
      <c r="R60" s="102">
        <v>93782.947913294993</v>
      </c>
      <c r="S60" s="102">
        <v>95881.045493214348</v>
      </c>
      <c r="T60" s="102">
        <v>67492</v>
      </c>
      <c r="U60" s="102">
        <v>70679</v>
      </c>
      <c r="V60" s="102">
        <v>61655.8</v>
      </c>
      <c r="W60" s="102">
        <v>65477</v>
      </c>
      <c r="X60" s="102">
        <v>60749</v>
      </c>
      <c r="Y60" s="103">
        <v>63059</v>
      </c>
      <c r="Z60" s="102">
        <v>59478</v>
      </c>
      <c r="AA60" s="102">
        <v>68455.28</v>
      </c>
      <c r="AB60" s="104">
        <v>78434.38</v>
      </c>
      <c r="AC60" s="104">
        <v>74992.61</v>
      </c>
      <c r="AD60" s="158">
        <f>85080.63+AD67</f>
        <v>101671.81</v>
      </c>
      <c r="AE60" s="158">
        <f>AE61+AE62+AE63+AE67</f>
        <v>128044.12</v>
      </c>
      <c r="AF60" s="158">
        <f>AF61+AF62+AF63+AF67</f>
        <v>112118.95000000001</v>
      </c>
      <c r="AG60" s="180" t="s">
        <v>104</v>
      </c>
    </row>
    <row r="61" spans="2:33" ht="11.25" customHeight="1" outlineLevel="1" x14ac:dyDescent="0.2">
      <c r="B61" s="96" t="s">
        <v>105</v>
      </c>
      <c r="C61" s="83">
        <v>5664</v>
      </c>
      <c r="D61" s="83">
        <v>6318</v>
      </c>
      <c r="E61" s="83">
        <v>11215</v>
      </c>
      <c r="F61" s="83">
        <v>8960.4886700000006</v>
      </c>
      <c r="G61" s="83">
        <v>6384.5657499999998</v>
      </c>
      <c r="H61" s="83">
        <v>10588.91</v>
      </c>
      <c r="I61" s="83">
        <v>16962.509999999998</v>
      </c>
      <c r="J61" s="83">
        <v>18461</v>
      </c>
      <c r="K61" s="83">
        <v>23955.024950000006</v>
      </c>
      <c r="L61" s="83">
        <v>19004.557000000001</v>
      </c>
      <c r="M61" s="106">
        <v>18305.169999999998</v>
      </c>
      <c r="N61" s="106">
        <v>27589.752999999997</v>
      </c>
      <c r="O61" s="106">
        <v>24321.448680000009</v>
      </c>
      <c r="P61" s="106">
        <v>35439.832919999993</v>
      </c>
      <c r="Q61" s="106">
        <v>48220.448079999995</v>
      </c>
      <c r="R61" s="106">
        <v>50046.035100061999</v>
      </c>
      <c r="S61" s="106">
        <v>75599.784860564192</v>
      </c>
      <c r="T61" s="106">
        <v>46642</v>
      </c>
      <c r="U61" s="106">
        <v>41097</v>
      </c>
      <c r="V61" s="106">
        <v>27398.400000000001</v>
      </c>
      <c r="W61" s="106">
        <v>36701</v>
      </c>
      <c r="X61" s="106">
        <v>33964</v>
      </c>
      <c r="Y61" s="105">
        <v>38133</v>
      </c>
      <c r="Z61" s="106">
        <v>39118</v>
      </c>
      <c r="AA61" s="106">
        <v>46176.82</v>
      </c>
      <c r="AB61" s="107">
        <v>51552.13</v>
      </c>
      <c r="AC61" s="107">
        <v>50640.61</v>
      </c>
      <c r="AD61" s="159">
        <v>59546.710000000006</v>
      </c>
      <c r="AE61" s="159">
        <v>72116.14</v>
      </c>
      <c r="AF61" s="159">
        <v>63674.87</v>
      </c>
      <c r="AG61" s="178" t="s">
        <v>106</v>
      </c>
    </row>
    <row r="62" spans="2:33" ht="11.25" customHeight="1" outlineLevel="1" x14ac:dyDescent="0.2">
      <c r="B62" s="150" t="s">
        <v>107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5"/>
      <c r="Z62" s="106"/>
      <c r="AA62" s="106">
        <v>0</v>
      </c>
      <c r="AB62" s="107">
        <v>672.47</v>
      </c>
      <c r="AC62" s="107">
        <v>890.37</v>
      </c>
      <c r="AD62" s="159">
        <v>1040.31</v>
      </c>
      <c r="AE62" s="159">
        <v>708.25</v>
      </c>
      <c r="AF62" s="159">
        <v>891.51</v>
      </c>
      <c r="AG62" s="179" t="s">
        <v>108</v>
      </c>
    </row>
    <row r="63" spans="2:33" ht="11.25" customHeight="1" outlineLevel="1" x14ac:dyDescent="0.2">
      <c r="B63" s="96" t="s">
        <v>109</v>
      </c>
      <c r="C63" s="83">
        <v>5578</v>
      </c>
      <c r="D63" s="83"/>
      <c r="E63" s="83">
        <v>7893</v>
      </c>
      <c r="F63" s="83">
        <v>7607.4914800000024</v>
      </c>
      <c r="G63" s="83">
        <v>7474.457980000001</v>
      </c>
      <c r="H63" s="83">
        <v>13626.43</v>
      </c>
      <c r="I63" s="83">
        <v>17157.580000000002</v>
      </c>
      <c r="J63" s="83">
        <v>17813</v>
      </c>
      <c r="K63" s="83">
        <v>19441.722269999998</v>
      </c>
      <c r="L63" s="83">
        <v>18920.57</v>
      </c>
      <c r="M63" s="106">
        <v>13166.61</v>
      </c>
      <c r="N63" s="106">
        <v>10676.01</v>
      </c>
      <c r="O63" s="106">
        <v>14053.665609437199</v>
      </c>
      <c r="P63" s="106">
        <v>15668.244113920999</v>
      </c>
      <c r="Q63" s="106">
        <v>8819.1020360499988</v>
      </c>
      <c r="R63" s="106">
        <v>43586.912813232993</v>
      </c>
      <c r="S63" s="106">
        <v>20281.260632650159</v>
      </c>
      <c r="T63" s="106">
        <v>20850</v>
      </c>
      <c r="U63" s="106">
        <v>27982</v>
      </c>
      <c r="V63" s="106">
        <v>34257.4</v>
      </c>
      <c r="W63" s="106">
        <v>28776</v>
      </c>
      <c r="X63" s="106">
        <v>26785</v>
      </c>
      <c r="Y63" s="105">
        <v>24926</v>
      </c>
      <c r="Z63" s="106">
        <v>20360</v>
      </c>
      <c r="AA63" s="106">
        <v>22278.46</v>
      </c>
      <c r="AB63" s="107">
        <v>26209.78</v>
      </c>
      <c r="AC63" s="107">
        <v>23461.63</v>
      </c>
      <c r="AD63" s="159">
        <v>24493.61</v>
      </c>
      <c r="AE63" s="159">
        <v>25699.119999999999</v>
      </c>
      <c r="AF63" s="159">
        <v>18676.05</v>
      </c>
      <c r="AG63" s="178" t="s">
        <v>110</v>
      </c>
    </row>
    <row r="64" spans="2:33" ht="11.25" customHeight="1" outlineLevel="1" x14ac:dyDescent="0.2">
      <c r="B64" s="96" t="s">
        <v>111</v>
      </c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5"/>
      <c r="Z64" s="106"/>
      <c r="AA64" s="106"/>
      <c r="AB64" s="105"/>
      <c r="AC64" s="107">
        <v>1313</v>
      </c>
      <c r="AD64" s="159">
        <v>1710</v>
      </c>
      <c r="AE64" s="159">
        <v>1537</v>
      </c>
      <c r="AF64" s="159">
        <v>567</v>
      </c>
      <c r="AG64" s="181" t="s">
        <v>192</v>
      </c>
    </row>
    <row r="65" spans="2:33" ht="11.25" hidden="1" customHeight="1" outlineLevel="1" x14ac:dyDescent="0.2">
      <c r="B65" s="96" t="s">
        <v>112</v>
      </c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106"/>
      <c r="N65" s="106"/>
      <c r="O65" s="106"/>
      <c r="P65" s="106"/>
      <c r="Q65" s="106"/>
      <c r="R65" s="106"/>
      <c r="S65" s="106"/>
      <c r="T65" s="106"/>
      <c r="U65" s="106">
        <v>1600</v>
      </c>
      <c r="V65" s="106"/>
      <c r="W65" s="106"/>
      <c r="X65" s="106"/>
      <c r="Y65" s="105"/>
      <c r="Z65" s="106"/>
      <c r="AA65" s="106"/>
      <c r="AB65" s="138"/>
      <c r="AC65" s="138"/>
      <c r="AD65" s="162"/>
      <c r="AE65" s="162"/>
      <c r="AF65" s="162"/>
      <c r="AG65" s="178" t="s">
        <v>193</v>
      </c>
    </row>
    <row r="66" spans="2:33" ht="11.25" hidden="1" customHeight="1" outlineLevel="1" x14ac:dyDescent="0.2">
      <c r="B66" s="96" t="s">
        <v>113</v>
      </c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106"/>
      <c r="N66" s="106"/>
      <c r="O66" s="106"/>
      <c r="P66" s="106"/>
      <c r="Q66" s="106"/>
      <c r="R66" s="106">
        <v>150</v>
      </c>
      <c r="S66" s="106"/>
      <c r="T66" s="106"/>
      <c r="U66" s="106"/>
      <c r="V66" s="106"/>
      <c r="W66" s="106"/>
      <c r="X66" s="106"/>
      <c r="Y66" s="105"/>
      <c r="Z66" s="106"/>
      <c r="AA66" s="106"/>
      <c r="AB66" s="138"/>
      <c r="AC66" s="138"/>
      <c r="AD66" s="162"/>
      <c r="AE66" s="162"/>
      <c r="AF66" s="162"/>
      <c r="AG66" s="178" t="s">
        <v>194</v>
      </c>
    </row>
    <row r="67" spans="2:33" ht="11.25" customHeight="1" outlineLevel="1" x14ac:dyDescent="0.2">
      <c r="B67" s="95" t="s">
        <v>205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5"/>
      <c r="Z67" s="106"/>
      <c r="AA67" s="106"/>
      <c r="AB67" s="138"/>
      <c r="AC67" s="138"/>
      <c r="AD67" s="158">
        <f>AD68+AD69</f>
        <v>16591.18</v>
      </c>
      <c r="AE67" s="158">
        <f>AE68+AE69</f>
        <v>29520.61</v>
      </c>
      <c r="AF67" s="158">
        <v>28876.52</v>
      </c>
      <c r="AG67" s="178" t="s">
        <v>210</v>
      </c>
    </row>
    <row r="68" spans="2:33" ht="11.25" customHeight="1" outlineLevel="1" x14ac:dyDescent="0.2">
      <c r="B68" s="175" t="s">
        <v>207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5"/>
      <c r="Z68" s="106"/>
      <c r="AA68" s="106"/>
      <c r="AB68" s="138"/>
      <c r="AC68" s="138"/>
      <c r="AD68" s="159">
        <v>7144.18</v>
      </c>
      <c r="AE68" s="159">
        <v>11400.25</v>
      </c>
      <c r="AF68" s="159">
        <v>7969.48</v>
      </c>
      <c r="AG68" s="178" t="s">
        <v>211</v>
      </c>
    </row>
    <row r="69" spans="2:33" ht="11.25" customHeight="1" outlineLevel="1" x14ac:dyDescent="0.2">
      <c r="B69" s="175" t="s">
        <v>206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5"/>
      <c r="Z69" s="106"/>
      <c r="AA69" s="106"/>
      <c r="AB69" s="138"/>
      <c r="AC69" s="138"/>
      <c r="AD69" s="159">
        <v>9447</v>
      </c>
      <c r="AE69" s="159">
        <v>18120.36</v>
      </c>
      <c r="AF69" s="159">
        <v>20907.04</v>
      </c>
      <c r="AG69" s="178" t="s">
        <v>212</v>
      </c>
    </row>
    <row r="70" spans="2:33" ht="11.25" hidden="1" customHeight="1" x14ac:dyDescent="0.2">
      <c r="B70" s="177" t="s">
        <v>114</v>
      </c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2">
        <v>33919</v>
      </c>
      <c r="Y70" s="103">
        <v>17597</v>
      </c>
      <c r="Z70" s="102"/>
      <c r="AA70" s="102"/>
      <c r="AB70" s="139"/>
      <c r="AC70" s="139"/>
      <c r="AD70" s="161"/>
      <c r="AE70" s="161"/>
      <c r="AF70" s="161"/>
      <c r="AG70" s="180" t="s">
        <v>115</v>
      </c>
    </row>
    <row r="71" spans="2:33" ht="11.25" hidden="1" customHeight="1" outlineLevel="1" x14ac:dyDescent="0.2">
      <c r="B71" s="96" t="s">
        <v>116</v>
      </c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>
        <v>9838</v>
      </c>
      <c r="Y71" s="105">
        <v>6111</v>
      </c>
      <c r="Z71" s="106"/>
      <c r="AA71" s="106"/>
      <c r="AB71" s="138"/>
      <c r="AC71" s="138"/>
      <c r="AD71" s="162"/>
      <c r="AE71" s="162"/>
      <c r="AF71" s="162"/>
      <c r="AG71" s="178" t="s">
        <v>117</v>
      </c>
    </row>
    <row r="72" spans="2:33" ht="11.25" hidden="1" customHeight="1" outlineLevel="1" x14ac:dyDescent="0.2">
      <c r="B72" s="96" t="s">
        <v>118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>
        <v>12838</v>
      </c>
      <c r="Y72" s="105">
        <v>5666</v>
      </c>
      <c r="Z72" s="106"/>
      <c r="AA72" s="106"/>
      <c r="AB72" s="138"/>
      <c r="AC72" s="138"/>
      <c r="AD72" s="162"/>
      <c r="AE72" s="162"/>
      <c r="AF72" s="162"/>
      <c r="AG72" s="178" t="s">
        <v>119</v>
      </c>
    </row>
    <row r="73" spans="2:33" ht="11.25" hidden="1" customHeight="1" outlineLevel="1" x14ac:dyDescent="0.2">
      <c r="B73" s="96" t="s">
        <v>120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>
        <v>11243</v>
      </c>
      <c r="Y73" s="105">
        <v>5820</v>
      </c>
      <c r="Z73" s="106"/>
      <c r="AA73" s="106"/>
      <c r="AB73" s="140"/>
      <c r="AC73" s="140"/>
      <c r="AD73" s="164"/>
      <c r="AE73" s="164"/>
      <c r="AF73" s="164"/>
      <c r="AG73" s="178" t="s">
        <v>121</v>
      </c>
    </row>
    <row r="74" spans="2:33" ht="11.25" customHeight="1" collapsed="1" x14ac:dyDescent="0.2">
      <c r="B74" s="177" t="s">
        <v>120</v>
      </c>
      <c r="C74" s="5"/>
      <c r="D74" s="5"/>
      <c r="E74" s="5"/>
      <c r="F74" s="5"/>
      <c r="G74" s="5"/>
      <c r="H74" s="5"/>
      <c r="I74" s="5">
        <v>461</v>
      </c>
      <c r="J74" s="5">
        <v>1024.954</v>
      </c>
      <c r="K74" s="5">
        <v>1886</v>
      </c>
      <c r="L74" s="5"/>
      <c r="M74" s="102"/>
      <c r="N74" s="102"/>
      <c r="O74" s="102"/>
      <c r="P74" s="102">
        <v>2847.7543113500001</v>
      </c>
      <c r="Q74" s="102">
        <v>3658</v>
      </c>
      <c r="R74" s="102">
        <v>7410.6900690000002</v>
      </c>
      <c r="S74" s="102">
        <v>84.597932000000014</v>
      </c>
      <c r="T74" s="102">
        <v>-5618</v>
      </c>
      <c r="U74" s="102"/>
      <c r="V74" s="102">
        <v>2000</v>
      </c>
      <c r="W74" s="102"/>
      <c r="X74" s="102">
        <v>1669</v>
      </c>
      <c r="Y74" s="103">
        <v>1000</v>
      </c>
      <c r="Z74" s="102">
        <v>5499</v>
      </c>
      <c r="AA74" s="102">
        <v>9217</v>
      </c>
      <c r="AB74" s="104">
        <v>368</v>
      </c>
      <c r="AC74" s="104">
        <v>53.09</v>
      </c>
      <c r="AD74" s="158">
        <v>988.2</v>
      </c>
      <c r="AE74" s="158">
        <v>3709</v>
      </c>
      <c r="AF74" s="158">
        <v>27907.22</v>
      </c>
      <c r="AG74" s="180" t="s">
        <v>122</v>
      </c>
    </row>
    <row r="75" spans="2:33" ht="11.25" hidden="1" customHeight="1" outlineLevel="1" x14ac:dyDescent="0.2">
      <c r="B75" s="46" t="s">
        <v>123</v>
      </c>
      <c r="C75" s="83"/>
      <c r="D75" s="83"/>
      <c r="E75" s="83"/>
      <c r="F75" s="83"/>
      <c r="G75" s="83"/>
      <c r="H75" s="83"/>
      <c r="I75" s="83">
        <v>461</v>
      </c>
      <c r="J75" s="83">
        <v>1024.954</v>
      </c>
      <c r="K75" s="83">
        <v>1886</v>
      </c>
      <c r="L75" s="83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5"/>
      <c r="Z75" s="106"/>
      <c r="AA75" s="106"/>
      <c r="AB75" s="138"/>
      <c r="AC75" s="138"/>
      <c r="AD75" s="162"/>
      <c r="AE75" s="162"/>
      <c r="AF75" s="162"/>
      <c r="AG75" s="178" t="s">
        <v>195</v>
      </c>
    </row>
    <row r="76" spans="2:33" ht="11.25" hidden="1" customHeight="1" outlineLevel="1" x14ac:dyDescent="0.2">
      <c r="B76" s="46" t="s">
        <v>124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106"/>
      <c r="N76" s="106"/>
      <c r="O76" s="106"/>
      <c r="P76" s="106"/>
      <c r="Q76" s="106"/>
      <c r="R76" s="106">
        <v>2390.3600690000003</v>
      </c>
      <c r="S76" s="106">
        <v>84.597932000000014</v>
      </c>
      <c r="T76" s="106"/>
      <c r="U76" s="106"/>
      <c r="V76" s="106"/>
      <c r="W76" s="106"/>
      <c r="X76" s="106"/>
      <c r="Y76" s="105"/>
      <c r="Z76" s="106"/>
      <c r="AA76" s="106"/>
      <c r="AB76" s="138"/>
      <c r="AC76" s="138"/>
      <c r="AD76" s="162"/>
      <c r="AE76" s="162"/>
      <c r="AF76" s="162"/>
      <c r="AG76" s="178" t="s">
        <v>196</v>
      </c>
    </row>
    <row r="77" spans="2:33" ht="11.25" hidden="1" customHeight="1" outlineLevel="1" x14ac:dyDescent="0.2">
      <c r="B77" s="2" t="s">
        <v>125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106"/>
      <c r="N77" s="106"/>
      <c r="O77" s="106"/>
      <c r="P77" s="106"/>
      <c r="Q77" s="106">
        <v>3000</v>
      </c>
      <c r="R77" s="106">
        <v>2520.33</v>
      </c>
      <c r="S77" s="106"/>
      <c r="T77" s="106"/>
      <c r="U77" s="106"/>
      <c r="V77" s="106">
        <v>2000</v>
      </c>
      <c r="W77" s="106"/>
      <c r="X77" s="106">
        <v>1500</v>
      </c>
      <c r="Y77" s="105">
        <v>5000</v>
      </c>
      <c r="Z77" s="106">
        <v>0</v>
      </c>
      <c r="AA77" s="106">
        <v>1450</v>
      </c>
      <c r="AB77" s="138"/>
      <c r="AC77" s="138"/>
      <c r="AD77" s="162"/>
      <c r="AE77" s="162"/>
      <c r="AF77" s="162"/>
      <c r="AG77" s="178" t="s">
        <v>197</v>
      </c>
    </row>
    <row r="78" spans="2:33" ht="11.25" hidden="1" customHeight="1" outlineLevel="1" x14ac:dyDescent="0.2">
      <c r="B78" s="46" t="s">
        <v>126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106"/>
      <c r="N78" s="106"/>
      <c r="O78" s="106"/>
      <c r="P78" s="106"/>
      <c r="Q78" s="106"/>
      <c r="R78" s="106"/>
      <c r="S78" s="106"/>
      <c r="T78" s="106">
        <v>-5618</v>
      </c>
      <c r="U78" s="106"/>
      <c r="V78" s="106"/>
      <c r="W78" s="106"/>
      <c r="X78" s="106"/>
      <c r="Y78" s="105"/>
      <c r="Z78" s="106"/>
      <c r="AA78" s="106"/>
      <c r="AB78" s="138"/>
      <c r="AC78" s="138"/>
      <c r="AD78" s="162"/>
      <c r="AE78" s="162"/>
      <c r="AF78" s="162"/>
      <c r="AG78" s="178" t="s">
        <v>198</v>
      </c>
    </row>
    <row r="79" spans="2:33" ht="11.25" customHeight="1" outlineLevel="1" x14ac:dyDescent="0.2">
      <c r="B79" s="46" t="s">
        <v>215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5"/>
      <c r="Z79" s="106"/>
      <c r="AA79" s="106"/>
      <c r="AB79" s="138"/>
      <c r="AC79" s="138"/>
      <c r="AD79" s="162"/>
      <c r="AE79" s="162"/>
      <c r="AF79" s="159">
        <v>7907.22</v>
      </c>
      <c r="AG79" s="178"/>
    </row>
    <row r="80" spans="2:33" ht="11.25" customHeight="1" outlineLevel="1" x14ac:dyDescent="0.2">
      <c r="B80" s="46" t="s">
        <v>216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5"/>
      <c r="Z80" s="106"/>
      <c r="AA80" s="106"/>
      <c r="AB80" s="138"/>
      <c r="AC80" s="138"/>
      <c r="AD80" s="162"/>
      <c r="AE80" s="162"/>
      <c r="AF80" s="159">
        <v>20000</v>
      </c>
      <c r="AG80" s="178"/>
    </row>
    <row r="81" spans="2:33" ht="11.25" customHeight="1" outlineLevel="1" x14ac:dyDescent="0.2">
      <c r="B81" s="46" t="s">
        <v>127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106"/>
      <c r="N81" s="106"/>
      <c r="O81" s="106"/>
      <c r="P81" s="106">
        <v>2847.7543113500001</v>
      </c>
      <c r="Q81" s="106">
        <v>658</v>
      </c>
      <c r="R81" s="106">
        <v>2500</v>
      </c>
      <c r="S81" s="106"/>
      <c r="T81" s="106"/>
      <c r="U81" s="106"/>
      <c r="V81" s="106"/>
      <c r="W81" s="106"/>
      <c r="X81" s="106">
        <v>169</v>
      </c>
      <c r="Y81" s="105"/>
      <c r="Z81" s="106"/>
      <c r="AA81" s="106"/>
      <c r="AB81" s="143">
        <v>368</v>
      </c>
      <c r="AC81" s="143">
        <v>53.09</v>
      </c>
      <c r="AD81" s="165">
        <v>988.2</v>
      </c>
      <c r="AE81" s="165">
        <v>3709</v>
      </c>
      <c r="AF81" s="165"/>
      <c r="AG81" s="178" t="s">
        <v>199</v>
      </c>
    </row>
    <row r="82" spans="2:33" s="48" customFormat="1" ht="11.25" customHeight="1" x14ac:dyDescent="0.2">
      <c r="B82" s="8" t="s">
        <v>128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>
        <v>1500</v>
      </c>
      <c r="Y82" s="102">
        <v>5000</v>
      </c>
      <c r="Z82" s="102"/>
      <c r="AA82" s="102">
        <v>1450</v>
      </c>
      <c r="AB82" s="139"/>
      <c r="AC82" s="139"/>
      <c r="AD82" s="158">
        <v>200</v>
      </c>
      <c r="AE82" s="158">
        <v>3000</v>
      </c>
      <c r="AF82" s="158">
        <v>11000</v>
      </c>
      <c r="AG82" s="182" t="s">
        <v>129</v>
      </c>
    </row>
    <row r="83" spans="2:33" s="48" customFormat="1" ht="11.25" customHeight="1" x14ac:dyDescent="0.2">
      <c r="B83" s="8" t="s">
        <v>203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39"/>
      <c r="AC83" s="139"/>
      <c r="AD83" s="158">
        <v>12052.4</v>
      </c>
      <c r="AE83" s="158">
        <v>461.29</v>
      </c>
      <c r="AF83" s="158"/>
      <c r="AG83" s="183" t="s">
        <v>213</v>
      </c>
    </row>
    <row r="84" spans="2:33" s="48" customFormat="1" ht="11.25" customHeight="1" x14ac:dyDescent="0.2">
      <c r="B84" s="175" t="s">
        <v>204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39"/>
      <c r="AC84" s="139"/>
      <c r="AD84" s="159">
        <f>AD83</f>
        <v>12052.4</v>
      </c>
      <c r="AE84" s="159">
        <v>461.29</v>
      </c>
      <c r="AF84" s="159"/>
      <c r="AG84" s="182" t="s">
        <v>214</v>
      </c>
    </row>
    <row r="85" spans="2:33" ht="15" customHeight="1" x14ac:dyDescent="0.2">
      <c r="B85" s="42" t="s">
        <v>130</v>
      </c>
      <c r="C85" s="5">
        <v>-17202</v>
      </c>
      <c r="D85" s="5">
        <v>-16509</v>
      </c>
      <c r="E85" s="5">
        <v>-22820</v>
      </c>
      <c r="F85" s="5">
        <v>-35301.762709999988</v>
      </c>
      <c r="G85" s="5">
        <v>-41780.881090000017</v>
      </c>
      <c r="H85" s="5">
        <v>-39104.862179999982</v>
      </c>
      <c r="I85" s="5">
        <v>-42530.176620000013</v>
      </c>
      <c r="J85" s="5">
        <v>-39978.461169999995</v>
      </c>
      <c r="K85" s="5">
        <v>-40409.930115898838</v>
      </c>
      <c r="L85" s="5">
        <v>-37921.528273963486</v>
      </c>
      <c r="M85" s="102">
        <v>-33928.28</v>
      </c>
      <c r="N85" s="102">
        <v>-38083.298000000039</v>
      </c>
      <c r="O85" s="102">
        <v>-28176.742798617866</v>
      </c>
      <c r="P85" s="102">
        <v>-29371.702568998473</v>
      </c>
      <c r="Q85" s="102">
        <v>-34118.621009680093</v>
      </c>
      <c r="R85" s="102">
        <v>-60254.238446735835</v>
      </c>
      <c r="S85" s="102">
        <v>-80882.658513047674</v>
      </c>
      <c r="T85" s="102">
        <v>-38031</v>
      </c>
      <c r="U85" s="102">
        <v>-45831</v>
      </c>
      <c r="V85" s="102">
        <v>-45856.599999999977</v>
      </c>
      <c r="W85" s="102">
        <v>-66939.599999999977</v>
      </c>
      <c r="X85" s="102">
        <v>-72128</v>
      </c>
      <c r="Y85" s="103">
        <v>-58202</v>
      </c>
      <c r="Z85" s="102">
        <v>-26676</v>
      </c>
      <c r="AA85" s="102">
        <v>-31012.359999999986</v>
      </c>
      <c r="AB85" s="104">
        <v>-26237.710000000079</v>
      </c>
      <c r="AC85" s="104">
        <v>-31548.549999999988</v>
      </c>
      <c r="AD85" s="158">
        <f>AD6-AD31</f>
        <v>-110373.82</v>
      </c>
      <c r="AE85" s="158">
        <f>AE6-AE31</f>
        <v>-85328.400000000198</v>
      </c>
      <c r="AF85" s="158">
        <f>AF6-AF31</f>
        <v>-78225.570000000065</v>
      </c>
      <c r="AG85" s="184" t="s">
        <v>131</v>
      </c>
    </row>
    <row r="86" spans="2:33" ht="11.25" customHeight="1" x14ac:dyDescent="0.2">
      <c r="B86" s="94" t="s">
        <v>132</v>
      </c>
      <c r="C86" s="5">
        <v>17202</v>
      </c>
      <c r="D86" s="5">
        <v>16509</v>
      </c>
      <c r="E86" s="5">
        <v>22820</v>
      </c>
      <c r="F86" s="5">
        <v>35301.762709999988</v>
      </c>
      <c r="G86" s="5">
        <v>41780.88109000001</v>
      </c>
      <c r="H86" s="5">
        <v>39104.960070000001</v>
      </c>
      <c r="I86" s="5">
        <v>42530.114400000006</v>
      </c>
      <c r="J86" s="5">
        <v>39978.630000000005</v>
      </c>
      <c r="K86" s="5">
        <v>40409.93011589878</v>
      </c>
      <c r="L86" s="5">
        <v>37921.099999999991</v>
      </c>
      <c r="M86" s="102">
        <v>33928.280000000028</v>
      </c>
      <c r="N86" s="102">
        <v>38083.231000000029</v>
      </c>
      <c r="O86" s="102">
        <v>28176.258618317865</v>
      </c>
      <c r="P86" s="102">
        <v>29371.702568998531</v>
      </c>
      <c r="Q86" s="102">
        <v>34118.767409680004</v>
      </c>
      <c r="R86" s="102">
        <v>60253.971389436956</v>
      </c>
      <c r="S86" s="102">
        <v>80882.536093047704</v>
      </c>
      <c r="T86" s="102">
        <v>38031</v>
      </c>
      <c r="U86" s="102">
        <v>45831</v>
      </c>
      <c r="V86" s="102">
        <v>45856.6</v>
      </c>
      <c r="W86" s="102">
        <v>66939.600000000006</v>
      </c>
      <c r="X86" s="102">
        <v>72128</v>
      </c>
      <c r="Y86" s="103">
        <v>58202</v>
      </c>
      <c r="Z86" s="102">
        <v>26676</v>
      </c>
      <c r="AA86" s="102">
        <v>31012.420000000042</v>
      </c>
      <c r="AB86" s="104">
        <v>26237.710000000079</v>
      </c>
      <c r="AC86" s="104">
        <v>31548.549999999996</v>
      </c>
      <c r="AD86" s="158">
        <f>AD93+AD87</f>
        <v>110373.98000000013</v>
      </c>
      <c r="AE86" s="158">
        <f>AE93+AE87</f>
        <v>85328.480000000083</v>
      </c>
      <c r="AF86" s="158">
        <f>AF93+AF87</f>
        <v>78225.569999999949</v>
      </c>
      <c r="AG86" s="184" t="s">
        <v>133</v>
      </c>
    </row>
    <row r="87" spans="2:33" ht="11.25" customHeight="1" x14ac:dyDescent="0.2">
      <c r="B87" s="95" t="s">
        <v>134</v>
      </c>
      <c r="C87" s="81">
        <v>11624</v>
      </c>
      <c r="D87" s="81">
        <v>15817</v>
      </c>
      <c r="E87" s="81">
        <v>14876</v>
      </c>
      <c r="F87" s="81">
        <v>28293.025189999997</v>
      </c>
      <c r="G87" s="81">
        <v>37725.549670000022</v>
      </c>
      <c r="H87" s="81">
        <v>27596.439149999998</v>
      </c>
      <c r="I87" s="81">
        <v>27928</v>
      </c>
      <c r="J87" s="81">
        <v>29960</v>
      </c>
      <c r="K87" s="81">
        <v>28265.713845898783</v>
      </c>
      <c r="L87" s="81">
        <v>21393.37</v>
      </c>
      <c r="M87" s="103">
        <v>23923.550000000028</v>
      </c>
      <c r="N87" s="103">
        <v>30870.091000000029</v>
      </c>
      <c r="O87" s="103">
        <v>23298.298709600065</v>
      </c>
      <c r="P87" s="103">
        <v>23622.624325224031</v>
      </c>
      <c r="Q87" s="103">
        <v>28829.451108032445</v>
      </c>
      <c r="R87" s="103">
        <v>24416.547369987667</v>
      </c>
      <c r="S87" s="103">
        <v>70701.015096568881</v>
      </c>
      <c r="T87" s="103">
        <v>13155</v>
      </c>
      <c r="U87" s="103">
        <v>26073</v>
      </c>
      <c r="V87" s="103">
        <v>26494.6</v>
      </c>
      <c r="W87" s="103">
        <v>56128.6</v>
      </c>
      <c r="X87" s="103">
        <v>42237</v>
      </c>
      <c r="Y87" s="103">
        <v>-6403</v>
      </c>
      <c r="Z87" s="103">
        <v>9176</v>
      </c>
      <c r="AA87" s="103">
        <v>1899.0800000000399</v>
      </c>
      <c r="AB87" s="104">
        <v>-6866.1399999999194</v>
      </c>
      <c r="AC87" s="104">
        <v>40931.53</v>
      </c>
      <c r="AD87" s="158">
        <v>49426.03000000013</v>
      </c>
      <c r="AE87" s="158">
        <v>-18700.719999999899</v>
      </c>
      <c r="AF87" s="158">
        <v>87764.949999999953</v>
      </c>
      <c r="AG87" s="174" t="s">
        <v>67</v>
      </c>
    </row>
    <row r="88" spans="2:33" ht="11.25" customHeight="1" x14ac:dyDescent="0.2">
      <c r="B88" s="96" t="s">
        <v>135</v>
      </c>
      <c r="C88" s="83"/>
      <c r="D88" s="83">
        <v>2358</v>
      </c>
      <c r="E88" s="83">
        <v>309</v>
      </c>
      <c r="F88" s="83">
        <v>615.51787999999999</v>
      </c>
      <c r="G88" s="83">
        <v>910.34706999999992</v>
      </c>
      <c r="H88" s="83">
        <v>132.54526000000001</v>
      </c>
      <c r="I88" s="83">
        <v>906.29637000000002</v>
      </c>
      <c r="J88" s="83">
        <v>8932</v>
      </c>
      <c r="K88" s="83">
        <v>12685.710019999999</v>
      </c>
      <c r="L88" s="83">
        <v>485.12</v>
      </c>
      <c r="M88" s="106">
        <v>899.22</v>
      </c>
      <c r="N88" s="106">
        <v>14356.27</v>
      </c>
      <c r="O88" s="106">
        <v>886.62040999999999</v>
      </c>
      <c r="P88" s="106">
        <v>1971.5536</v>
      </c>
      <c r="Q88" s="106">
        <v>13246.39674</v>
      </c>
      <c r="R88" s="106">
        <v>5538.4788499999995</v>
      </c>
      <c r="S88" s="106">
        <v>25137.848838549999</v>
      </c>
      <c r="T88" s="106">
        <v>411</v>
      </c>
      <c r="U88" s="106">
        <v>437.5</v>
      </c>
      <c r="V88" s="106">
        <v>1221.3</v>
      </c>
      <c r="W88" s="106">
        <v>16703</v>
      </c>
      <c r="X88" s="106">
        <v>35</v>
      </c>
      <c r="Y88" s="105">
        <v>877</v>
      </c>
      <c r="Z88" s="106">
        <v>2805</v>
      </c>
      <c r="AA88" s="106">
        <v>418.43</v>
      </c>
      <c r="AB88" s="107">
        <v>103.54</v>
      </c>
      <c r="AC88" s="107">
        <v>242.13</v>
      </c>
      <c r="AD88" s="159">
        <v>228.13</v>
      </c>
      <c r="AE88" s="159">
        <v>306.04000000000002</v>
      </c>
      <c r="AF88" s="159">
        <v>191.23</v>
      </c>
      <c r="AG88" s="178" t="s">
        <v>136</v>
      </c>
    </row>
    <row r="89" spans="2:33" ht="11.25" hidden="1" customHeight="1" x14ac:dyDescent="0.2">
      <c r="B89" s="96" t="s">
        <v>137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>
        <v>-3473.4</v>
      </c>
      <c r="X89" s="106"/>
      <c r="Y89" s="105"/>
      <c r="Z89" s="106"/>
      <c r="AA89" s="106"/>
      <c r="AB89" s="138"/>
      <c r="AC89" s="138"/>
      <c r="AD89" s="162"/>
      <c r="AE89" s="162"/>
      <c r="AF89" s="162"/>
      <c r="AG89" s="178" t="s">
        <v>200</v>
      </c>
    </row>
    <row r="90" spans="2:33" ht="11.25" customHeight="1" x14ac:dyDescent="0.2">
      <c r="B90" s="96" t="s">
        <v>138</v>
      </c>
      <c r="C90" s="83"/>
      <c r="D90" s="83"/>
      <c r="E90" s="83"/>
      <c r="F90" s="83"/>
      <c r="G90" s="83"/>
      <c r="H90" s="83">
        <v>28911.879690000002</v>
      </c>
      <c r="I90" s="83">
        <v>27918.715999999986</v>
      </c>
      <c r="J90" s="83">
        <v>20012.580000000002</v>
      </c>
      <c r="K90" s="83">
        <v>17039.8</v>
      </c>
      <c r="L90" s="83">
        <v>19593.25</v>
      </c>
      <c r="M90" s="106">
        <v>20064.86</v>
      </c>
      <c r="N90" s="106">
        <v>14464.56</v>
      </c>
      <c r="O90" s="106">
        <v>20617.137077000036</v>
      </c>
      <c r="P90" s="106">
        <v>20742.108270000044</v>
      </c>
      <c r="Q90" s="106">
        <v>17039.118900000001</v>
      </c>
      <c r="R90" s="106">
        <v>18012.067358609998</v>
      </c>
      <c r="S90" s="106">
        <v>43338.892310000025</v>
      </c>
      <c r="T90" s="106">
        <v>11284</v>
      </c>
      <c r="U90" s="106">
        <v>28174.5</v>
      </c>
      <c r="V90" s="106">
        <v>24783</v>
      </c>
      <c r="W90" s="106">
        <v>46298</v>
      </c>
      <c r="X90" s="106">
        <v>38212</v>
      </c>
      <c r="Y90" s="105">
        <v>-17268</v>
      </c>
      <c r="Z90" s="106">
        <v>10602</v>
      </c>
      <c r="AA90" s="106">
        <v>16285.08</v>
      </c>
      <c r="AB90" s="107">
        <v>19591.21</v>
      </c>
      <c r="AC90" s="107">
        <v>17845.75</v>
      </c>
      <c r="AD90" s="159">
        <v>48379.689999999995</v>
      </c>
      <c r="AE90" s="159">
        <v>48704.81</v>
      </c>
      <c r="AF90" s="159">
        <v>26156.329999999998</v>
      </c>
      <c r="AG90" s="178" t="s">
        <v>139</v>
      </c>
    </row>
    <row r="91" spans="2:33" ht="11.25" customHeight="1" x14ac:dyDescent="0.2">
      <c r="B91" s="96" t="s">
        <v>51</v>
      </c>
      <c r="C91" s="83">
        <v>11624</v>
      </c>
      <c r="D91" s="83">
        <v>13459</v>
      </c>
      <c r="E91" s="83">
        <v>14567</v>
      </c>
      <c r="F91" s="83">
        <v>27677.507309999997</v>
      </c>
      <c r="G91" s="83">
        <v>36815.202600000019</v>
      </c>
      <c r="H91" s="83">
        <v>-1447.9858000000022</v>
      </c>
      <c r="I91" s="83">
        <v>-897.01236999998582</v>
      </c>
      <c r="J91" s="83">
        <v>1015.42</v>
      </c>
      <c r="K91" s="83">
        <v>-1459.796174101215</v>
      </c>
      <c r="L91" s="83">
        <v>1315</v>
      </c>
      <c r="M91" s="106">
        <v>2959.4700000000266</v>
      </c>
      <c r="N91" s="106">
        <v>2049.2610000000295</v>
      </c>
      <c r="O91" s="106">
        <v>1794.5412226000299</v>
      </c>
      <c r="P91" s="106">
        <v>908.96245522398749</v>
      </c>
      <c r="Q91" s="106">
        <v>-1456.0645319675568</v>
      </c>
      <c r="R91" s="106">
        <v>866.00116137767043</v>
      </c>
      <c r="S91" s="106">
        <v>2224.2739480188611</v>
      </c>
      <c r="T91" s="106">
        <v>1460</v>
      </c>
      <c r="U91" s="106">
        <v>-2539</v>
      </c>
      <c r="V91" s="106">
        <v>490.30000000000018</v>
      </c>
      <c r="W91" s="106">
        <v>-3399</v>
      </c>
      <c r="X91" s="106">
        <v>3990</v>
      </c>
      <c r="Y91" s="105">
        <v>9988</v>
      </c>
      <c r="Z91" s="106">
        <v>-4231</v>
      </c>
      <c r="AA91" s="106">
        <v>-14804.429999999958</v>
      </c>
      <c r="AB91" s="107">
        <v>-26560.889999999919</v>
      </c>
      <c r="AC91" s="107">
        <v>22843.649999999994</v>
      </c>
      <c r="AD91" s="159">
        <v>818.21000000013009</v>
      </c>
      <c r="AE91" s="159">
        <v>-67711.569999999934</v>
      </c>
      <c r="AF91" s="159">
        <v>61417.389999999941</v>
      </c>
      <c r="AG91" s="47" t="s">
        <v>140</v>
      </c>
    </row>
    <row r="92" spans="2:33" ht="11.25" customHeight="1" x14ac:dyDescent="0.2">
      <c r="B92" s="151" t="s">
        <v>141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106"/>
      <c r="N92" s="106"/>
      <c r="O92" s="106"/>
      <c r="P92" s="106"/>
      <c r="Q92" s="106"/>
      <c r="R92" s="106"/>
      <c r="S92" s="106"/>
      <c r="T92" s="106"/>
      <c r="U92" s="106"/>
      <c r="V92" s="106">
        <v>3478</v>
      </c>
      <c r="W92" s="106">
        <v>-9758</v>
      </c>
      <c r="X92" s="106">
        <v>5494</v>
      </c>
      <c r="Y92" s="106">
        <v>-2537</v>
      </c>
      <c r="Z92" s="106">
        <v>298</v>
      </c>
      <c r="AA92" s="106">
        <v>-10962.47</v>
      </c>
      <c r="AB92" s="138">
        <v>-30533.03</v>
      </c>
      <c r="AC92" s="138">
        <v>16623.88</v>
      </c>
      <c r="AD92" s="159">
        <v>14747.26</v>
      </c>
      <c r="AE92" s="159">
        <v>-72712.539999999994</v>
      </c>
      <c r="AF92" s="159">
        <v>41467.379999999997</v>
      </c>
      <c r="AG92" s="51" t="s">
        <v>142</v>
      </c>
    </row>
    <row r="93" spans="2:33" ht="11.25" customHeight="1" x14ac:dyDescent="0.2">
      <c r="B93" s="95" t="s">
        <v>143</v>
      </c>
      <c r="C93" s="5">
        <v>5578</v>
      </c>
      <c r="D93" s="5">
        <v>692</v>
      </c>
      <c r="E93" s="5">
        <v>7944</v>
      </c>
      <c r="F93" s="5">
        <v>7008.7375199999897</v>
      </c>
      <c r="G93" s="5">
        <v>4055.33141999999</v>
      </c>
      <c r="H93" s="5">
        <v>11508.520920000001</v>
      </c>
      <c r="I93" s="5">
        <v>14602.114400000002</v>
      </c>
      <c r="J93" s="5">
        <v>10018.630000000001</v>
      </c>
      <c r="K93" s="5">
        <v>12144.216270000001</v>
      </c>
      <c r="L93" s="5">
        <v>16527.729999999996</v>
      </c>
      <c r="M93" s="102">
        <v>10004.73</v>
      </c>
      <c r="N93" s="102">
        <v>7213.1399999999994</v>
      </c>
      <c r="O93" s="102">
        <v>4877.9599087178012</v>
      </c>
      <c r="P93" s="102">
        <v>5749.0782437745011</v>
      </c>
      <c r="Q93" s="102">
        <v>5289.3163016475582</v>
      </c>
      <c r="R93" s="102">
        <v>35837.424019449289</v>
      </c>
      <c r="S93" s="102">
        <v>10181.520996478819</v>
      </c>
      <c r="T93" s="102">
        <v>24876</v>
      </c>
      <c r="U93" s="102">
        <v>19758</v>
      </c>
      <c r="V93" s="102">
        <v>19362</v>
      </c>
      <c r="W93" s="102">
        <v>10811</v>
      </c>
      <c r="X93" s="102">
        <v>29891</v>
      </c>
      <c r="Y93" s="103">
        <v>64605</v>
      </c>
      <c r="Z93" s="102">
        <v>17500</v>
      </c>
      <c r="AA93" s="102">
        <v>29113.34</v>
      </c>
      <c r="AB93" s="104">
        <v>33103.85</v>
      </c>
      <c r="AC93" s="104">
        <v>-9382.9800000000032</v>
      </c>
      <c r="AD93" s="158">
        <v>60947.95</v>
      </c>
      <c r="AE93" s="158">
        <v>104029.19999999998</v>
      </c>
      <c r="AF93" s="158">
        <v>-9539.3799999999974</v>
      </c>
      <c r="AG93" s="34" t="s">
        <v>69</v>
      </c>
    </row>
    <row r="94" spans="2:33" ht="11.25" customHeight="1" x14ac:dyDescent="0.2">
      <c r="B94" s="96" t="s">
        <v>144</v>
      </c>
      <c r="C94" s="83"/>
      <c r="D94" s="83"/>
      <c r="E94" s="83"/>
      <c r="F94" s="83"/>
      <c r="G94" s="83"/>
      <c r="H94" s="83">
        <v>15516.84</v>
      </c>
      <c r="I94" s="83">
        <v>16944.990000000002</v>
      </c>
      <c r="J94" s="83">
        <v>14034.1</v>
      </c>
      <c r="K94" s="83">
        <v>11277.02</v>
      </c>
      <c r="L94" s="83">
        <v>18723.919999999998</v>
      </c>
      <c r="M94" s="106">
        <v>10840.41</v>
      </c>
      <c r="N94" s="106">
        <v>10377.32</v>
      </c>
      <c r="O94" s="106">
        <v>9220.9771975492004</v>
      </c>
      <c r="P94" s="106">
        <v>9935.7710003906977</v>
      </c>
      <c r="Q94" s="106">
        <v>9108.6797112099994</v>
      </c>
      <c r="R94" s="106">
        <v>39793.774219329993</v>
      </c>
      <c r="S94" s="106">
        <v>15374.639607857092</v>
      </c>
      <c r="T94" s="106">
        <v>59793</v>
      </c>
      <c r="U94" s="106">
        <v>25229</v>
      </c>
      <c r="V94" s="106">
        <v>32257</v>
      </c>
      <c r="W94" s="106">
        <v>22354</v>
      </c>
      <c r="X94" s="106">
        <v>19130</v>
      </c>
      <c r="Y94" s="105">
        <v>79774.5</v>
      </c>
      <c r="Z94" s="106">
        <v>18780</v>
      </c>
      <c r="AA94" s="106">
        <v>23406.67</v>
      </c>
      <c r="AB94" s="141">
        <v>83760.759999999995</v>
      </c>
      <c r="AC94" s="141">
        <v>20493.28</v>
      </c>
      <c r="AD94" s="166">
        <v>97466.89</v>
      </c>
      <c r="AE94" s="166">
        <v>93491.329999999987</v>
      </c>
      <c r="AF94" s="166">
        <v>11140.45</v>
      </c>
      <c r="AG94" s="47" t="s">
        <v>145</v>
      </c>
    </row>
    <row r="95" spans="2:33" ht="11.25" customHeight="1" x14ac:dyDescent="0.2">
      <c r="B95" s="151" t="s">
        <v>146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>
        <v>22354</v>
      </c>
      <c r="X95" s="106">
        <v>19130</v>
      </c>
      <c r="Y95" s="105">
        <v>17832</v>
      </c>
      <c r="Z95" s="106">
        <v>18780</v>
      </c>
      <c r="AA95" s="106">
        <v>23406.67</v>
      </c>
      <c r="AB95" s="107">
        <v>21232.059999999998</v>
      </c>
      <c r="AC95" s="107">
        <v>20493.28</v>
      </c>
      <c r="AD95" s="159">
        <v>17009.89</v>
      </c>
      <c r="AE95" s="159">
        <v>14561.049999999987</v>
      </c>
      <c r="AF95" s="159">
        <v>13702</v>
      </c>
      <c r="AG95" s="51" t="s">
        <v>147</v>
      </c>
    </row>
    <row r="96" spans="2:33" ht="11.25" customHeight="1" x14ac:dyDescent="0.2">
      <c r="B96" s="151" t="s">
        <v>148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>
        <v>0</v>
      </c>
      <c r="X96" s="106">
        <v>0</v>
      </c>
      <c r="Y96" s="105">
        <v>61942.5</v>
      </c>
      <c r="Z96" s="106">
        <v>0</v>
      </c>
      <c r="AA96" s="106">
        <v>0</v>
      </c>
      <c r="AB96" s="107">
        <v>62528.7</v>
      </c>
      <c r="AC96" s="107">
        <v>0</v>
      </c>
      <c r="AD96" s="159">
        <v>80457</v>
      </c>
      <c r="AE96" s="159">
        <v>78526.5</v>
      </c>
      <c r="AF96" s="159">
        <v>0</v>
      </c>
      <c r="AG96" s="51" t="s">
        <v>149</v>
      </c>
    </row>
    <row r="97" spans="2:36" ht="11.25" customHeight="1" x14ac:dyDescent="0.2">
      <c r="B97" s="96" t="s">
        <v>150</v>
      </c>
      <c r="C97" s="83"/>
      <c r="D97" s="83"/>
      <c r="E97" s="83"/>
      <c r="F97" s="83"/>
      <c r="G97" s="83"/>
      <c r="H97" s="83">
        <v>-2726.58</v>
      </c>
      <c r="I97" s="83">
        <v>-1492</v>
      </c>
      <c r="J97" s="83">
        <v>-3016.01</v>
      </c>
      <c r="K97" s="83">
        <v>1685.6262700000013</v>
      </c>
      <c r="L97" s="83">
        <v>436.14</v>
      </c>
      <c r="M97" s="106">
        <v>1565.57</v>
      </c>
      <c r="N97" s="106">
        <v>-139.62</v>
      </c>
      <c r="O97" s="106">
        <v>-978.85270483139993</v>
      </c>
      <c r="P97" s="106">
        <v>403.27941949280353</v>
      </c>
      <c r="Q97" s="106">
        <v>278.93882075400091</v>
      </c>
      <c r="R97" s="106">
        <v>291.8293490093015</v>
      </c>
      <c r="S97" s="106">
        <v>567.27430426172725</v>
      </c>
      <c r="T97" s="106">
        <v>-1705</v>
      </c>
      <c r="U97" s="106">
        <v>2142</v>
      </c>
      <c r="V97" s="106">
        <v>-2226</v>
      </c>
      <c r="W97" s="106">
        <v>1231</v>
      </c>
      <c r="X97" s="106">
        <v>-1854</v>
      </c>
      <c r="Y97" s="105">
        <v>-2992</v>
      </c>
      <c r="Z97" s="106">
        <v>-408</v>
      </c>
      <c r="AA97" s="106">
        <v>169.36</v>
      </c>
      <c r="AB97" s="107">
        <v>105.57</v>
      </c>
      <c r="AC97" s="105">
        <v>-1728.7</v>
      </c>
      <c r="AD97" s="159">
        <v>1386.36</v>
      </c>
      <c r="AE97" s="159">
        <v>1160.97</v>
      </c>
      <c r="AF97" s="159">
        <v>588.91</v>
      </c>
      <c r="AG97" s="47" t="s">
        <v>151</v>
      </c>
    </row>
    <row r="98" spans="2:36" ht="11.25" customHeight="1" x14ac:dyDescent="0.2">
      <c r="B98" s="97" t="s">
        <v>152</v>
      </c>
      <c r="C98" s="85"/>
      <c r="D98" s="85"/>
      <c r="E98" s="85"/>
      <c r="F98" s="85"/>
      <c r="G98" s="85"/>
      <c r="H98" s="85">
        <v>-1281.7390800000001</v>
      </c>
      <c r="I98" s="85">
        <v>-850.87559999999996</v>
      </c>
      <c r="J98" s="85">
        <v>-999.46</v>
      </c>
      <c r="K98" s="85">
        <v>-818.43</v>
      </c>
      <c r="L98" s="85">
        <v>-2632.33</v>
      </c>
      <c r="M98" s="110">
        <v>-2401.25</v>
      </c>
      <c r="N98" s="110">
        <v>-3024.56</v>
      </c>
      <c r="O98" s="110">
        <v>-3364.1645839999996</v>
      </c>
      <c r="P98" s="110">
        <v>-4589.9721761089995</v>
      </c>
      <c r="Q98" s="110">
        <v>-4098.3022303164425</v>
      </c>
      <c r="R98" s="110">
        <v>-4248.1795488900007</v>
      </c>
      <c r="S98" s="110">
        <v>-5760.39291564</v>
      </c>
      <c r="T98" s="110">
        <v>-33212</v>
      </c>
      <c r="U98" s="110">
        <v>-7613</v>
      </c>
      <c r="V98" s="110">
        <v>-10669</v>
      </c>
      <c r="W98" s="110">
        <v>-12774</v>
      </c>
      <c r="X98" s="110">
        <v>-17845</v>
      </c>
      <c r="Y98" s="111">
        <v>-61693</v>
      </c>
      <c r="Z98" s="110">
        <v>-21998</v>
      </c>
      <c r="AA98" s="110">
        <v>-25768.69</v>
      </c>
      <c r="AB98" s="112">
        <v>-51678.48</v>
      </c>
      <c r="AC98" s="111">
        <v>-29790.560000000001</v>
      </c>
      <c r="AD98" s="172">
        <v>-61698.3</v>
      </c>
      <c r="AE98" s="172">
        <v>-33164.1</v>
      </c>
      <c r="AF98" s="172">
        <v>-38385.74</v>
      </c>
      <c r="AG98" s="54" t="s">
        <v>153</v>
      </c>
    </row>
    <row r="99" spans="2:36" ht="11.25" customHeight="1" x14ac:dyDescent="0.2">
      <c r="B99" s="152" t="s">
        <v>148</v>
      </c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>
        <v>0</v>
      </c>
      <c r="X99" s="110">
        <v>0</v>
      </c>
      <c r="Y99" s="111">
        <v>-41295</v>
      </c>
      <c r="Z99" s="110">
        <v>0</v>
      </c>
      <c r="AA99" s="110">
        <v>0</v>
      </c>
      <c r="AB99" s="145">
        <v>-25012</v>
      </c>
      <c r="AC99" s="148"/>
      <c r="AD99" s="159">
        <v>-30945</v>
      </c>
      <c r="AE99" s="159">
        <v>0</v>
      </c>
      <c r="AF99" s="159">
        <v>0</v>
      </c>
      <c r="AG99" s="51" t="s">
        <v>154</v>
      </c>
    </row>
    <row r="100" spans="2:36" ht="11.25" customHeight="1" x14ac:dyDescent="0.2">
      <c r="B100" s="97" t="s">
        <v>155</v>
      </c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>
        <v>30460</v>
      </c>
      <c r="Y100" s="111">
        <v>49515.5</v>
      </c>
      <c r="Z100" s="110">
        <v>21126</v>
      </c>
      <c r="AA100" s="110">
        <v>31306</v>
      </c>
      <c r="AB100" s="112">
        <v>916</v>
      </c>
      <c r="AC100" s="111">
        <v>1643</v>
      </c>
      <c r="AD100" s="172">
        <v>23793</v>
      </c>
      <c r="AE100" s="172">
        <v>42541</v>
      </c>
      <c r="AF100" s="172">
        <v>17117</v>
      </c>
      <c r="AG100" s="54" t="s">
        <v>156</v>
      </c>
    </row>
    <row r="101" spans="2:36" ht="20.25" customHeight="1" x14ac:dyDescent="0.2">
      <c r="B101" s="98" t="s">
        <v>157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13"/>
      <c r="N101" s="113"/>
      <c r="O101" s="113"/>
      <c r="P101" s="113"/>
      <c r="Q101" s="113"/>
      <c r="R101" s="113"/>
      <c r="S101" s="113"/>
      <c r="T101" s="113"/>
      <c r="U101" s="113"/>
      <c r="V101" s="114"/>
      <c r="W101" s="114"/>
      <c r="X101" s="114"/>
      <c r="Y101" s="115"/>
      <c r="Z101" s="114"/>
      <c r="AA101" s="114"/>
      <c r="AB101" s="144"/>
      <c r="AC101" s="149"/>
      <c r="AD101" s="149"/>
      <c r="AE101" s="149"/>
      <c r="AF101" s="149"/>
      <c r="AG101" s="58" t="s">
        <v>157</v>
      </c>
    </row>
    <row r="102" spans="2:36" ht="12" customHeight="1" x14ac:dyDescent="0.2">
      <c r="B102" s="99" t="s">
        <v>158</v>
      </c>
      <c r="C102" s="3">
        <v>-17202</v>
      </c>
      <c r="D102" s="3">
        <v>-16509</v>
      </c>
      <c r="E102" s="3">
        <v>-22820</v>
      </c>
      <c r="F102" s="3">
        <v>-35301.762709999988</v>
      </c>
      <c r="G102" s="3">
        <v>-41780.881090000017</v>
      </c>
      <c r="H102" s="3">
        <v>-39104.862179999982</v>
      </c>
      <c r="I102" s="3">
        <v>-42530.176620000013</v>
      </c>
      <c r="J102" s="3">
        <v>-39978.461169999995</v>
      </c>
      <c r="K102" s="3">
        <v>-40409.930115898838</v>
      </c>
      <c r="L102" s="3">
        <v>-37921.528273963486</v>
      </c>
      <c r="M102" s="116">
        <v>-33928.28</v>
      </c>
      <c r="N102" s="116">
        <v>-38083.298000000039</v>
      </c>
      <c r="O102" s="116">
        <v>-28176.742798617866</v>
      </c>
      <c r="P102" s="116">
        <v>-29371.702568998473</v>
      </c>
      <c r="Q102" s="116">
        <v>-34118.621009680093</v>
      </c>
      <c r="R102" s="116">
        <v>-60254.238446735835</v>
      </c>
      <c r="S102" s="116">
        <v>-80882.658513047674</v>
      </c>
      <c r="T102" s="116">
        <v>-38031</v>
      </c>
      <c r="U102" s="116">
        <v>-45831</v>
      </c>
      <c r="V102" s="116">
        <v>-45856.599999999977</v>
      </c>
      <c r="W102" s="116">
        <v>-66939.599999999977</v>
      </c>
      <c r="X102" s="116">
        <v>-72128</v>
      </c>
      <c r="Y102" s="117">
        <v>-58202</v>
      </c>
      <c r="Z102" s="116">
        <v>-26676</v>
      </c>
      <c r="AA102" s="116">
        <v>-31012.359999999986</v>
      </c>
      <c r="AB102" s="142">
        <v>-26237.710000000079</v>
      </c>
      <c r="AC102" s="117">
        <v>-31548.549999999988</v>
      </c>
      <c r="AD102" s="170">
        <f>AD85</f>
        <v>-110373.82</v>
      </c>
      <c r="AE102" s="170">
        <f>AE85</f>
        <v>-85328.400000000198</v>
      </c>
      <c r="AF102" s="170">
        <f>AF85</f>
        <v>-78225.570000000065</v>
      </c>
      <c r="AG102" s="4" t="s">
        <v>159</v>
      </c>
    </row>
    <row r="103" spans="2:36" ht="12" customHeight="1" x14ac:dyDescent="0.2">
      <c r="B103" s="10" t="s">
        <v>160</v>
      </c>
      <c r="C103" s="5">
        <v>-5960</v>
      </c>
      <c r="D103" s="5">
        <v>-10191</v>
      </c>
      <c r="E103" s="5">
        <v>-3712</v>
      </c>
      <c r="F103" s="5">
        <v>-18733.782559999985</v>
      </c>
      <c r="G103" s="5">
        <v>-27921.857360000016</v>
      </c>
      <c r="H103" s="5">
        <v>-14889.522179999982</v>
      </c>
      <c r="I103" s="5">
        <v>-8410.0866200000164</v>
      </c>
      <c r="J103" s="5">
        <v>-3704.461169999995</v>
      </c>
      <c r="K103" s="5">
        <v>2986.8171041011665</v>
      </c>
      <c r="L103" s="5">
        <v>3.598726036514563</v>
      </c>
      <c r="M103" s="102">
        <v>-2456.5</v>
      </c>
      <c r="N103" s="102">
        <v>182.46499999996013</v>
      </c>
      <c r="O103" s="102">
        <v>10198.371490819343</v>
      </c>
      <c r="P103" s="102">
        <v>21736.374464922519</v>
      </c>
      <c r="Q103" s="102">
        <v>22920.929106369898</v>
      </c>
      <c r="R103" s="102">
        <v>33528.709466559158</v>
      </c>
      <c r="S103" s="102">
        <v>14998.386980166673</v>
      </c>
      <c r="T103" s="102">
        <v>29461</v>
      </c>
      <c r="U103" s="102">
        <v>24848</v>
      </c>
      <c r="V103" s="102">
        <v>15799.200000000026</v>
      </c>
      <c r="W103" s="102">
        <v>-1462.5999999999767</v>
      </c>
      <c r="X103" s="102">
        <v>-11379</v>
      </c>
      <c r="Y103" s="103">
        <v>4857</v>
      </c>
      <c r="Z103" s="102">
        <v>32802</v>
      </c>
      <c r="AA103" s="102">
        <v>37442.920000000013</v>
      </c>
      <c r="AB103" s="156">
        <v>52196.669999999925</v>
      </c>
      <c r="AC103" s="155">
        <v>43444.060000000012</v>
      </c>
      <c r="AD103" s="171">
        <v>-8702.0100000000093</v>
      </c>
      <c r="AE103" s="171">
        <f>AE85+AE60</f>
        <v>42715.719999999797</v>
      </c>
      <c r="AF103" s="171">
        <f>AF85+AF60</f>
        <v>33893.379999999946</v>
      </c>
      <c r="AG103" s="6" t="s">
        <v>161</v>
      </c>
    </row>
    <row r="104" spans="2:36" ht="12" customHeight="1" x14ac:dyDescent="0.2">
      <c r="B104" s="10" t="s">
        <v>162</v>
      </c>
      <c r="C104" s="5">
        <v>-13611</v>
      </c>
      <c r="D104" s="5">
        <v>-10893</v>
      </c>
      <c r="E104" s="5">
        <v>-17836</v>
      </c>
      <c r="F104" s="5">
        <v>-26731.14167999999</v>
      </c>
      <c r="G104" s="5">
        <v>-23001.685800000014</v>
      </c>
      <c r="H104" s="5">
        <v>-3212.7317599999806</v>
      </c>
      <c r="I104" s="5">
        <v>-7592.1866200000077</v>
      </c>
      <c r="J104" s="5">
        <v>-10405.825169999996</v>
      </c>
      <c r="K104" s="5">
        <v>-16790.407025898839</v>
      </c>
      <c r="L104" s="5">
        <v>-13159.118273963486</v>
      </c>
      <c r="M104" s="102">
        <v>-4104.5599999999977</v>
      </c>
      <c r="N104" s="102">
        <v>-9660.3280000000377</v>
      </c>
      <c r="O104" s="102">
        <v>-2147.8264596178633</v>
      </c>
      <c r="P104" s="102">
        <v>-4366.1257665234698</v>
      </c>
      <c r="Q104" s="102">
        <v>-8524.2273596375926</v>
      </c>
      <c r="R104" s="102">
        <v>-28947.678620545834</v>
      </c>
      <c r="S104" s="102">
        <v>-44581.347458577678</v>
      </c>
      <c r="T104" s="102">
        <v>3573</v>
      </c>
      <c r="U104" s="102">
        <v>-4710</v>
      </c>
      <c r="V104" s="102">
        <v>-4358.7999999999738</v>
      </c>
      <c r="W104" s="102">
        <v>-23604.599999999977</v>
      </c>
      <c r="X104" s="102">
        <v>-32053</v>
      </c>
      <c r="Y104" s="103">
        <v>-19559</v>
      </c>
      <c r="Z104" s="102">
        <v>9583</v>
      </c>
      <c r="AA104" s="102">
        <v>891.42000000001281</v>
      </c>
      <c r="AB104" s="104">
        <v>10275.659999999923</v>
      </c>
      <c r="AC104" s="103">
        <v>3594.2700000000114</v>
      </c>
      <c r="AD104" s="158">
        <v>-75980.420000000013</v>
      </c>
      <c r="AE104" s="158">
        <f>AE85+AE37</f>
        <v>-49506.100000000195</v>
      </c>
      <c r="AF104" s="158">
        <f>AF85+AF37</f>
        <v>-38601.580000000067</v>
      </c>
      <c r="AG104" s="6" t="s">
        <v>163</v>
      </c>
    </row>
    <row r="105" spans="2:36" ht="12" customHeight="1" x14ac:dyDescent="0.2">
      <c r="B105" s="10" t="s">
        <v>164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>
        <v>7083.61</v>
      </c>
      <c r="W105" s="116">
        <v>14195.91</v>
      </c>
      <c r="X105" s="116">
        <v>9293.8799999999992</v>
      </c>
      <c r="Y105" s="116">
        <v>11961.8</v>
      </c>
      <c r="Z105" s="116">
        <v>10463.68</v>
      </c>
      <c r="AA105" s="116">
        <v>21904</v>
      </c>
      <c r="AB105" s="142">
        <v>49440</v>
      </c>
      <c r="AC105" s="117">
        <v>16175.529999999999</v>
      </c>
      <c r="AD105" s="158">
        <f>18028.277259-10235.21641</f>
        <v>7793.0608489999977</v>
      </c>
      <c r="AE105" s="170">
        <v>72635.006873999999</v>
      </c>
      <c r="AF105" s="170">
        <f>49273.44-34769</f>
        <v>14504.440000000002</v>
      </c>
      <c r="AG105" s="4" t="s">
        <v>165</v>
      </c>
    </row>
    <row r="106" spans="2:36" ht="12" customHeight="1" x14ac:dyDescent="0.25">
      <c r="B106" s="10" t="s">
        <v>166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>
        <v>821182.39</v>
      </c>
      <c r="W106" s="116">
        <v>936383.09</v>
      </c>
      <c r="X106" s="116">
        <v>995872.12</v>
      </c>
      <c r="Y106" s="116">
        <v>1031267.2</v>
      </c>
      <c r="Z106" s="116">
        <v>1056146.32</v>
      </c>
      <c r="AA106" s="116">
        <v>1066264.8719873917</v>
      </c>
      <c r="AB106" s="142">
        <v>1057844.5062869366</v>
      </c>
      <c r="AC106" s="117">
        <v>1096450.2188354752</v>
      </c>
      <c r="AD106" s="170">
        <f>AD107-AD105</f>
        <v>1216677.2961021832</v>
      </c>
      <c r="AE106" s="170">
        <f>AE107-AE105</f>
        <v>1310340.9838232971</v>
      </c>
      <c r="AF106" s="170">
        <f>AF107-AF105</f>
        <v>1364101.56</v>
      </c>
      <c r="AG106" s="4" t="s">
        <v>167</v>
      </c>
      <c r="AJ106" s="169"/>
    </row>
    <row r="107" spans="2:36" s="48" customFormat="1" ht="12" customHeight="1" x14ac:dyDescent="0.2">
      <c r="B107" s="10" t="s">
        <v>168</v>
      </c>
      <c r="C107" s="3">
        <v>7152.9790000000003</v>
      </c>
      <c r="D107" s="3">
        <v>16804.98</v>
      </c>
      <c r="E107" s="3">
        <v>34236.491999999998</v>
      </c>
      <c r="F107" s="3">
        <v>116331</v>
      </c>
      <c r="G107" s="3">
        <v>170764</v>
      </c>
      <c r="H107" s="3">
        <v>214199</v>
      </c>
      <c r="I107" s="3">
        <v>251817</v>
      </c>
      <c r="J107" s="3">
        <v>319608</v>
      </c>
      <c r="K107" s="3">
        <v>339640</v>
      </c>
      <c r="L107" s="3">
        <v>391314</v>
      </c>
      <c r="M107" s="116">
        <v>408290</v>
      </c>
      <c r="N107" s="116">
        <v>423965</v>
      </c>
      <c r="O107" s="116">
        <v>468087</v>
      </c>
      <c r="P107" s="116">
        <v>494737.23564182845</v>
      </c>
      <c r="Q107" s="116">
        <v>517031.38323984283</v>
      </c>
      <c r="R107" s="116">
        <v>595882.60871530464</v>
      </c>
      <c r="S107" s="116">
        <v>682546.23600000003</v>
      </c>
      <c r="T107" s="116">
        <v>715518.26852856996</v>
      </c>
      <c r="U107" s="116">
        <v>772734.80459999992</v>
      </c>
      <c r="V107" s="116">
        <v>828266</v>
      </c>
      <c r="W107" s="116">
        <v>950579</v>
      </c>
      <c r="X107" s="116">
        <v>1005166</v>
      </c>
      <c r="Y107" s="117">
        <v>1043229</v>
      </c>
      <c r="Z107" s="116">
        <v>1066610</v>
      </c>
      <c r="AA107" s="116">
        <v>1088168.8719873917</v>
      </c>
      <c r="AB107" s="142">
        <v>1107284.5062869366</v>
      </c>
      <c r="AC107" s="117">
        <v>1112625.7488354752</v>
      </c>
      <c r="AD107" s="170">
        <v>1224470.3569511832</v>
      </c>
      <c r="AE107" s="170">
        <f>AE108+AE111</f>
        <v>1382975.990697297</v>
      </c>
      <c r="AF107" s="170">
        <v>1378606</v>
      </c>
      <c r="AG107" s="4" t="s">
        <v>169</v>
      </c>
    </row>
    <row r="108" spans="2:36" s="48" customFormat="1" ht="11.25" customHeight="1" x14ac:dyDescent="0.2">
      <c r="B108" s="49" t="s">
        <v>170</v>
      </c>
      <c r="C108" s="83">
        <v>7152.9790000000003</v>
      </c>
      <c r="D108" s="83">
        <v>16804.98</v>
      </c>
      <c r="E108" s="83">
        <v>34236.491999999998</v>
      </c>
      <c r="F108" s="83">
        <v>116331</v>
      </c>
      <c r="G108" s="83">
        <v>170764</v>
      </c>
      <c r="H108" s="83">
        <v>214199</v>
      </c>
      <c r="I108" s="83">
        <v>251817</v>
      </c>
      <c r="J108" s="83">
        <v>319608</v>
      </c>
      <c r="K108" s="83">
        <v>339640</v>
      </c>
      <c r="L108" s="83">
        <v>391314</v>
      </c>
      <c r="M108" s="106">
        <v>408290</v>
      </c>
      <c r="N108" s="106">
        <v>423965</v>
      </c>
      <c r="O108" s="106">
        <v>468087</v>
      </c>
      <c r="P108" s="106">
        <v>469082.02480026992</v>
      </c>
      <c r="Q108" s="106">
        <v>489629.88868389436</v>
      </c>
      <c r="R108" s="106">
        <v>559334.83154236944</v>
      </c>
      <c r="S108" s="106">
        <v>636771.76520000002</v>
      </c>
      <c r="T108" s="106">
        <v>669945.45550000004</v>
      </c>
      <c r="U108" s="106">
        <v>724200.76879999996</v>
      </c>
      <c r="V108" s="106">
        <v>774528</v>
      </c>
      <c r="W108" s="106">
        <v>833368</v>
      </c>
      <c r="X108" s="106">
        <v>922563</v>
      </c>
      <c r="Y108" s="105">
        <v>986242</v>
      </c>
      <c r="Z108" s="106">
        <v>1012241</v>
      </c>
      <c r="AA108" s="118">
        <v>1037456.6964684853</v>
      </c>
      <c r="AB108" s="141">
        <v>1061896.7513634954</v>
      </c>
      <c r="AC108" s="154">
        <v>1070191.4054458097</v>
      </c>
      <c r="AD108" s="166">
        <v>1175225.5270282181</v>
      </c>
      <c r="AE108" s="154">
        <f>AE109+AE110</f>
        <v>1327764.990697297</v>
      </c>
      <c r="AF108" s="154">
        <f>AF109+AF110</f>
        <v>1326200</v>
      </c>
      <c r="AG108" s="59" t="s">
        <v>171</v>
      </c>
    </row>
    <row r="109" spans="2:36" s="48" customFormat="1" ht="11.25" customHeight="1" x14ac:dyDescent="0.2">
      <c r="B109" s="60" t="s">
        <v>172</v>
      </c>
      <c r="C109" s="83">
        <v>0</v>
      </c>
      <c r="D109" s="83">
        <v>923.45</v>
      </c>
      <c r="E109" s="83">
        <v>11951.48</v>
      </c>
      <c r="F109" s="83">
        <v>82785</v>
      </c>
      <c r="G109" s="83">
        <v>120527</v>
      </c>
      <c r="H109" s="83">
        <v>149439</v>
      </c>
      <c r="I109" s="83">
        <v>177490</v>
      </c>
      <c r="J109" s="83">
        <v>226069</v>
      </c>
      <c r="K109" s="83">
        <v>241161</v>
      </c>
      <c r="L109" s="83">
        <v>260752</v>
      </c>
      <c r="M109" s="106">
        <v>280767</v>
      </c>
      <c r="N109" s="106">
        <v>295200</v>
      </c>
      <c r="O109" s="106">
        <v>327353</v>
      </c>
      <c r="P109" s="106">
        <v>348935</v>
      </c>
      <c r="Q109" s="106">
        <v>369536</v>
      </c>
      <c r="R109" s="106">
        <v>395504</v>
      </c>
      <c r="S109" s="106">
        <v>409500.6</v>
      </c>
      <c r="T109" s="106">
        <v>401821</v>
      </c>
      <c r="U109" s="106">
        <v>429924.8</v>
      </c>
      <c r="V109" s="106">
        <v>454695</v>
      </c>
      <c r="W109" s="106">
        <v>500868</v>
      </c>
      <c r="X109" s="106">
        <v>538641</v>
      </c>
      <c r="Y109" s="105">
        <v>520936</v>
      </c>
      <c r="Z109" s="106">
        <v>530834</v>
      </c>
      <c r="AA109" s="106">
        <v>546938.74800000002</v>
      </c>
      <c r="AB109" s="107">
        <v>565092.52203161002</v>
      </c>
      <c r="AC109" s="105">
        <v>582135.57651368005</v>
      </c>
      <c r="AD109" s="159">
        <v>630791.14957838994</v>
      </c>
      <c r="AE109" s="159">
        <v>678880.88196186</v>
      </c>
      <c r="AF109" s="159">
        <v>712779</v>
      </c>
      <c r="AG109" s="61" t="s">
        <v>173</v>
      </c>
    </row>
    <row r="110" spans="2:36" s="48" customFormat="1" ht="11.25" customHeight="1" x14ac:dyDescent="0.2">
      <c r="B110" s="60" t="s">
        <v>174</v>
      </c>
      <c r="C110" s="83">
        <v>7152.9790000000003</v>
      </c>
      <c r="D110" s="83">
        <v>15881.53</v>
      </c>
      <c r="E110" s="83">
        <v>22285.011999999999</v>
      </c>
      <c r="F110" s="83">
        <v>33546</v>
      </c>
      <c r="G110" s="83">
        <v>50237</v>
      </c>
      <c r="H110" s="83">
        <v>64760</v>
      </c>
      <c r="I110" s="83">
        <v>74327</v>
      </c>
      <c r="J110" s="83">
        <v>93539</v>
      </c>
      <c r="K110" s="83">
        <v>98479</v>
      </c>
      <c r="L110" s="83">
        <v>130562</v>
      </c>
      <c r="M110" s="106">
        <v>127523</v>
      </c>
      <c r="N110" s="106">
        <v>128765</v>
      </c>
      <c r="O110" s="106">
        <v>140734</v>
      </c>
      <c r="P110" s="106">
        <v>120147.02480026994</v>
      </c>
      <c r="Q110" s="106">
        <v>120093.88868389434</v>
      </c>
      <c r="R110" s="106">
        <v>163830.83154236941</v>
      </c>
      <c r="S110" s="106">
        <v>227271.16519999999</v>
      </c>
      <c r="T110" s="106">
        <v>268124.45550000004</v>
      </c>
      <c r="U110" s="106">
        <v>294275.96879999997</v>
      </c>
      <c r="V110" s="106">
        <v>319833</v>
      </c>
      <c r="W110" s="106">
        <v>332500</v>
      </c>
      <c r="X110" s="106">
        <v>383922</v>
      </c>
      <c r="Y110" s="105">
        <v>465306</v>
      </c>
      <c r="Z110" s="106">
        <v>481407</v>
      </c>
      <c r="AA110" s="106">
        <v>490517.94846848527</v>
      </c>
      <c r="AB110" s="107">
        <v>496804.22933188535</v>
      </c>
      <c r="AC110" s="105">
        <v>488055.82893212972</v>
      </c>
      <c r="AD110" s="159">
        <v>544434.3774498282</v>
      </c>
      <c r="AE110" s="159">
        <v>648884.10873543704</v>
      </c>
      <c r="AF110" s="159">
        <v>613421</v>
      </c>
      <c r="AG110" s="61" t="s">
        <v>175</v>
      </c>
    </row>
    <row r="111" spans="2:36" s="48" customFormat="1" ht="11.25" customHeight="1" x14ac:dyDescent="0.2">
      <c r="B111" s="49" t="s">
        <v>176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106"/>
      <c r="N111" s="106"/>
      <c r="O111" s="106"/>
      <c r="P111" s="106">
        <v>25655.210841558499</v>
      </c>
      <c r="Q111" s="106">
        <v>27401.494555948499</v>
      </c>
      <c r="R111" s="106">
        <v>36547.777172935195</v>
      </c>
      <c r="S111" s="106">
        <v>45774.470800000003</v>
      </c>
      <c r="T111" s="106">
        <v>45572.813028569879</v>
      </c>
      <c r="U111" s="106">
        <v>48534.035799999998</v>
      </c>
      <c r="V111" s="106">
        <v>53738</v>
      </c>
      <c r="W111" s="106">
        <v>117211</v>
      </c>
      <c r="X111" s="106">
        <v>82603</v>
      </c>
      <c r="Y111" s="105">
        <v>56987</v>
      </c>
      <c r="Z111" s="106">
        <v>54369</v>
      </c>
      <c r="AA111" s="106">
        <v>50712.17551890645</v>
      </c>
      <c r="AB111" s="107">
        <v>45387.754923441222</v>
      </c>
      <c r="AC111" s="105">
        <v>42434.343389665402</v>
      </c>
      <c r="AD111" s="159">
        <v>49244.829922964935</v>
      </c>
      <c r="AE111" s="159">
        <f>AE112+AE113</f>
        <v>55211</v>
      </c>
      <c r="AF111" s="159">
        <f>AF112+AF113</f>
        <v>52406</v>
      </c>
      <c r="AG111" s="59" t="s">
        <v>177</v>
      </c>
    </row>
    <row r="112" spans="2:36" s="48" customFormat="1" ht="11.25" customHeight="1" x14ac:dyDescent="0.2">
      <c r="B112" s="60" t="s">
        <v>178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106"/>
      <c r="N112" s="106"/>
      <c r="O112" s="106"/>
      <c r="P112" s="106"/>
      <c r="Q112" s="106"/>
      <c r="R112" s="106"/>
      <c r="S112" s="106"/>
      <c r="T112" s="106">
        <v>147.26</v>
      </c>
      <c r="U112" s="106">
        <v>217.87799999999999</v>
      </c>
      <c r="V112" s="106">
        <v>285</v>
      </c>
      <c r="W112" s="106">
        <v>387</v>
      </c>
      <c r="X112" s="106">
        <v>863</v>
      </c>
      <c r="Y112" s="105">
        <v>957</v>
      </c>
      <c r="Z112" s="106">
        <v>901</v>
      </c>
      <c r="AA112" s="106">
        <v>827</v>
      </c>
      <c r="AB112" s="107">
        <v>715.68031431814006</v>
      </c>
      <c r="AC112" s="105">
        <v>581.54899999999998</v>
      </c>
      <c r="AD112" s="159">
        <v>432.12510779567691</v>
      </c>
      <c r="AE112" s="159">
        <v>315</v>
      </c>
      <c r="AF112" s="159">
        <v>202</v>
      </c>
      <c r="AG112" s="61" t="s">
        <v>179</v>
      </c>
    </row>
    <row r="113" spans="2:33" s="48" customFormat="1" ht="11.25" customHeight="1" x14ac:dyDescent="0.2">
      <c r="B113" s="60" t="s">
        <v>180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106"/>
      <c r="N113" s="106"/>
      <c r="O113" s="106"/>
      <c r="P113" s="106">
        <v>25655.210841558499</v>
      </c>
      <c r="Q113" s="106">
        <v>27401.494555948499</v>
      </c>
      <c r="R113" s="106">
        <v>36547.777172935195</v>
      </c>
      <c r="S113" s="106">
        <v>45774.470800000003</v>
      </c>
      <c r="T113" s="106">
        <v>45425.553028569877</v>
      </c>
      <c r="U113" s="106">
        <v>48316.157800000001</v>
      </c>
      <c r="V113" s="106">
        <v>53453</v>
      </c>
      <c r="W113" s="106">
        <v>51324</v>
      </c>
      <c r="X113" s="106">
        <v>54540</v>
      </c>
      <c r="Y113" s="105">
        <v>56030</v>
      </c>
      <c r="Z113" s="106">
        <v>53468</v>
      </c>
      <c r="AA113" s="106">
        <v>49885.17551890645</v>
      </c>
      <c r="AB113" s="107">
        <v>44672.074609123083</v>
      </c>
      <c r="AC113" s="105">
        <v>41852.794389665403</v>
      </c>
      <c r="AD113" s="163">
        <v>48812.704815169258</v>
      </c>
      <c r="AE113" s="159">
        <v>54896</v>
      </c>
      <c r="AF113" s="159">
        <v>52204</v>
      </c>
      <c r="AG113" s="61" t="s">
        <v>181</v>
      </c>
    </row>
    <row r="114" spans="2:33" ht="11.25" customHeight="1" x14ac:dyDescent="0.2">
      <c r="B114" s="153" t="s">
        <v>182</v>
      </c>
      <c r="C114" s="86"/>
      <c r="D114" s="86"/>
      <c r="E114" s="86"/>
      <c r="F114" s="87"/>
      <c r="G114" s="87"/>
      <c r="H114" s="87"/>
      <c r="I114" s="87"/>
      <c r="J114" s="87"/>
      <c r="K114" s="87"/>
      <c r="L114" s="87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1">
        <v>65500</v>
      </c>
      <c r="X114" s="111">
        <v>27200</v>
      </c>
      <c r="Y114" s="111">
        <v>0</v>
      </c>
      <c r="Z114" s="110"/>
      <c r="AA114" s="110"/>
      <c r="AB114" s="112"/>
      <c r="AC114" s="111"/>
      <c r="AD114" s="167"/>
      <c r="AE114" s="167"/>
      <c r="AF114" s="167"/>
      <c r="AG114" s="64" t="s">
        <v>183</v>
      </c>
    </row>
    <row r="115" spans="2:33" ht="8.25" customHeight="1" x14ac:dyDescent="0.2">
      <c r="B115" s="65"/>
      <c r="C115" s="1"/>
      <c r="D115" s="1"/>
      <c r="E115" s="1"/>
      <c r="F115" s="88"/>
      <c r="G115" s="88"/>
      <c r="H115" s="88"/>
      <c r="I115" s="88"/>
      <c r="J115" s="88"/>
      <c r="K115" s="88"/>
      <c r="L115" s="88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1"/>
      <c r="Z115" s="120"/>
      <c r="AA115" s="120"/>
      <c r="AB115" s="122"/>
      <c r="AC115" s="122"/>
      <c r="AD115" s="122"/>
      <c r="AE115" s="122"/>
      <c r="AF115" s="122"/>
      <c r="AG115" s="67"/>
    </row>
    <row r="116" spans="2:33" s="48" customFormat="1" ht="13.5" thickBot="1" x14ac:dyDescent="0.25">
      <c r="B116" s="68" t="s">
        <v>184</v>
      </c>
      <c r="C116" s="89">
        <v>149142</v>
      </c>
      <c r="D116" s="89">
        <v>223571</v>
      </c>
      <c r="E116" s="89">
        <v>267424</v>
      </c>
      <c r="F116" s="90">
        <v>334359.12520314596</v>
      </c>
      <c r="G116" s="90">
        <v>331324.24471311219</v>
      </c>
      <c r="H116" s="90">
        <v>384848.40922177222</v>
      </c>
      <c r="I116" s="90">
        <v>443593.64436037728</v>
      </c>
      <c r="J116" s="90">
        <v>501198.99303847464</v>
      </c>
      <c r="K116" s="90">
        <v>563448.81230546045</v>
      </c>
      <c r="L116" s="90">
        <v>610494.27484923077</v>
      </c>
      <c r="M116" s="123">
        <v>677737.52461576078</v>
      </c>
      <c r="N116" s="123">
        <v>737655.54833694408</v>
      </c>
      <c r="O116" s="123">
        <v>804163.21023893927</v>
      </c>
      <c r="P116" s="123">
        <v>872734.96499999997</v>
      </c>
      <c r="Q116" s="123">
        <v>965528.04005037737</v>
      </c>
      <c r="R116" s="123">
        <v>1080676.0454900244</v>
      </c>
      <c r="S116" s="123">
        <v>1143937.4575750479</v>
      </c>
      <c r="T116" s="123">
        <v>1239645.5847360457</v>
      </c>
      <c r="U116" s="123">
        <v>1300624.0803360008</v>
      </c>
      <c r="V116" s="123">
        <v>1332810.9781564381</v>
      </c>
      <c r="W116" s="123">
        <v>1350052.6359381662</v>
      </c>
      <c r="X116" s="123">
        <v>1395304.6322167269</v>
      </c>
      <c r="Y116" s="124">
        <v>1434306.5106918109</v>
      </c>
      <c r="Z116" s="123">
        <v>1472479.1266212054</v>
      </c>
      <c r="AA116" s="123">
        <v>1550645.4859021064</v>
      </c>
      <c r="AB116" s="125">
        <v>1636729.6040564699</v>
      </c>
      <c r="AC116" s="125">
        <v>1691903.4297675418</v>
      </c>
      <c r="AD116" s="168">
        <v>1647431.0713627078</v>
      </c>
      <c r="AE116" s="168">
        <v>1856172.1010820128</v>
      </c>
      <c r="AF116" s="168">
        <v>2134463.5474524791</v>
      </c>
      <c r="AG116" s="70" t="s">
        <v>185</v>
      </c>
    </row>
    <row r="117" spans="2:33" s="201" customFormat="1" ht="13.5" x14ac:dyDescent="0.25">
      <c r="W117" s="202"/>
      <c r="X117" s="202"/>
      <c r="Y117" s="203"/>
      <c r="Z117" s="202"/>
      <c r="AA117" s="202"/>
      <c r="AB117" s="204"/>
      <c r="AC117" s="205"/>
      <c r="AD117" s="205"/>
      <c r="AE117" s="205"/>
      <c r="AF117" s="205"/>
    </row>
    <row r="118" spans="2:33" s="201" customFormat="1" x14ac:dyDescent="0.2">
      <c r="W118" s="202"/>
      <c r="X118" s="202"/>
      <c r="Y118" s="203"/>
      <c r="Z118" s="202"/>
      <c r="AA118" s="202"/>
      <c r="AB118" s="206"/>
      <c r="AC118" s="204"/>
      <c r="AD118" s="204"/>
      <c r="AE118" s="204"/>
      <c r="AF118" s="206"/>
    </row>
    <row r="119" spans="2:33" s="201" customFormat="1" x14ac:dyDescent="0.2">
      <c r="W119" s="202"/>
      <c r="X119" s="202"/>
      <c r="Y119" s="203"/>
      <c r="Z119" s="202"/>
      <c r="AA119" s="202"/>
      <c r="AB119" s="204"/>
      <c r="AC119" s="204"/>
      <c r="AD119" s="204"/>
      <c r="AE119" s="204"/>
      <c r="AF119" s="204"/>
    </row>
    <row r="120" spans="2:33" s="201" customFormat="1" x14ac:dyDescent="0.2">
      <c r="W120" s="202"/>
      <c r="X120" s="202"/>
      <c r="Y120" s="203"/>
      <c r="Z120" s="202"/>
      <c r="AA120" s="202"/>
      <c r="AB120" s="204"/>
      <c r="AC120" s="204"/>
      <c r="AD120" s="204"/>
      <c r="AE120" s="204"/>
      <c r="AF120" s="204"/>
    </row>
    <row r="121" spans="2:33" s="201" customFormat="1" x14ac:dyDescent="0.2">
      <c r="W121" s="202"/>
      <c r="X121" s="202"/>
      <c r="Y121" s="203"/>
      <c r="Z121" s="202"/>
      <c r="AA121" s="202"/>
      <c r="AB121" s="204"/>
      <c r="AC121" s="204"/>
      <c r="AD121" s="204"/>
      <c r="AE121" s="204"/>
      <c r="AF121" s="204"/>
    </row>
    <row r="122" spans="2:33" s="201" customFormat="1" x14ac:dyDescent="0.2">
      <c r="W122" s="202"/>
      <c r="X122" s="202"/>
      <c r="Y122" s="203"/>
      <c r="Z122" s="202"/>
      <c r="AA122" s="202"/>
      <c r="AB122" s="207"/>
      <c r="AC122" s="207"/>
      <c r="AD122" s="207"/>
      <c r="AE122" s="207"/>
      <c r="AF122" s="207"/>
    </row>
    <row r="123" spans="2:33" s="201" customFormat="1" x14ac:dyDescent="0.2">
      <c r="W123" s="202"/>
      <c r="X123" s="202"/>
      <c r="Y123" s="203"/>
      <c r="Z123" s="202"/>
      <c r="AA123" s="202"/>
      <c r="AB123" s="204"/>
      <c r="AC123" s="204"/>
      <c r="AD123" s="204"/>
      <c r="AE123" s="204"/>
      <c r="AF123" s="204"/>
    </row>
    <row r="124" spans="2:33" s="201" customFormat="1" x14ac:dyDescent="0.2">
      <c r="W124" s="202"/>
      <c r="X124" s="202"/>
      <c r="Y124" s="203"/>
      <c r="Z124" s="202"/>
      <c r="AA124" s="202"/>
      <c r="AB124" s="204"/>
      <c r="AC124" s="204"/>
      <c r="AD124" s="204"/>
      <c r="AE124" s="204"/>
      <c r="AF124" s="204"/>
    </row>
    <row r="125" spans="2:33" s="201" customFormat="1" x14ac:dyDescent="0.2">
      <c r="W125" s="202"/>
      <c r="X125" s="202"/>
      <c r="Y125" s="203"/>
      <c r="Z125" s="202"/>
      <c r="AA125" s="202"/>
      <c r="AB125" s="204"/>
      <c r="AC125" s="204"/>
      <c r="AD125" s="204"/>
      <c r="AE125" s="204"/>
      <c r="AF125" s="204"/>
    </row>
    <row r="126" spans="2:33" s="201" customFormat="1" x14ac:dyDescent="0.2">
      <c r="W126" s="202"/>
      <c r="X126" s="202"/>
      <c r="Y126" s="203"/>
      <c r="Z126" s="202"/>
      <c r="AA126" s="202"/>
      <c r="AB126" s="204"/>
      <c r="AC126" s="204"/>
      <c r="AD126" s="204"/>
      <c r="AE126" s="204"/>
      <c r="AF126" s="204"/>
    </row>
    <row r="127" spans="2:33" s="201" customFormat="1" x14ac:dyDescent="0.2">
      <c r="W127" s="202"/>
      <c r="X127" s="202"/>
      <c r="Y127" s="203"/>
      <c r="Z127" s="202"/>
      <c r="AA127" s="202"/>
      <c r="AB127" s="204"/>
      <c r="AC127" s="204"/>
      <c r="AD127" s="204"/>
      <c r="AE127" s="204"/>
      <c r="AF127" s="204"/>
    </row>
    <row r="128" spans="2:33" s="201" customFormat="1" x14ac:dyDescent="0.2">
      <c r="W128" s="202"/>
      <c r="X128" s="202"/>
      <c r="Y128" s="203"/>
      <c r="Z128" s="202"/>
      <c r="AA128" s="202"/>
      <c r="AB128" s="204"/>
      <c r="AC128" s="204"/>
      <c r="AD128" s="204"/>
      <c r="AE128" s="204"/>
      <c r="AF128" s="204"/>
    </row>
    <row r="129" spans="23:32" s="201" customFormat="1" x14ac:dyDescent="0.2">
      <c r="W129" s="202"/>
      <c r="X129" s="202"/>
      <c r="Y129" s="203"/>
      <c r="Z129" s="202"/>
      <c r="AA129" s="202"/>
      <c r="AB129" s="204"/>
      <c r="AC129" s="204"/>
      <c r="AD129" s="204"/>
      <c r="AE129" s="204"/>
      <c r="AF129" s="204"/>
    </row>
  </sheetData>
  <sheetProtection sheet="1" selectLockedCells="1" selectUnlockedCells="1"/>
  <mergeCells count="32">
    <mergeCell ref="W4:W5"/>
    <mergeCell ref="L4:L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R4:R5"/>
    <mergeCell ref="S4:S5"/>
    <mergeCell ref="T4:T5"/>
    <mergeCell ref="U4:U5"/>
    <mergeCell ref="V4:V5"/>
    <mergeCell ref="M4:M5"/>
    <mergeCell ref="N4:N5"/>
    <mergeCell ref="O4:O5"/>
    <mergeCell ref="P4:P5"/>
    <mergeCell ref="Q4:Q5"/>
    <mergeCell ref="Y4:Y5"/>
    <mergeCell ref="Z4:Z5"/>
    <mergeCell ref="AA4:AA5"/>
    <mergeCell ref="AG4:AG5"/>
    <mergeCell ref="X4:X5"/>
    <mergeCell ref="AB4:AB5"/>
    <mergeCell ref="AC4:AC5"/>
    <mergeCell ref="AD4:AD5"/>
    <mergeCell ref="AE4:AE5"/>
    <mergeCell ref="AF4:AF5"/>
  </mergeCells>
  <pageMargins left="0.75" right="0.75" top="1" bottom="1" header="0.51180555555555551" footer="0.51180555555555551"/>
  <pageSetup scale="49" firstPageNumber="0" orientation="portrait" r:id="rId1"/>
  <headerFooter alignWithMargins="0"/>
  <ignoredErrors>
    <ignoredError sqref="AD10:AF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H165"/>
  <sheetViews>
    <sheetView showGridLines="0" zoomScale="110" zoomScaleNormal="110" workbookViewId="0">
      <pane xSplit="2" ySplit="5" topLeftCell="P6" activePane="bottomRight" state="frozen"/>
      <selection activeCell="C1" sqref="C1:AB1048576"/>
      <selection pane="topRight" activeCell="C1" sqref="C1:AB1048576"/>
      <selection pane="bottomLeft" activeCell="C1" sqref="C1:AB1048576"/>
      <selection pane="bottomRight" activeCell="B2" sqref="B2"/>
    </sheetView>
  </sheetViews>
  <sheetFormatPr defaultRowHeight="12.75" outlineLevelRow="2" x14ac:dyDescent="0.2"/>
  <cols>
    <col min="1" max="1" width="3.7109375" style="11" customWidth="1"/>
    <col min="2" max="2" width="48.7109375" style="11" customWidth="1"/>
    <col min="3" max="22" width="8.140625" style="11" customWidth="1"/>
    <col min="23" max="27" width="8.140625" style="1" customWidth="1"/>
    <col min="28" max="32" width="8.140625" style="21" customWidth="1"/>
    <col min="33" max="33" width="40.7109375" style="11" bestFit="1" customWidth="1"/>
    <col min="34" max="34" width="9.140625" style="11" customWidth="1"/>
    <col min="35" max="16384" width="9.140625" style="11"/>
  </cols>
  <sheetData>
    <row r="1" spans="2:33" ht="17.25" customHeight="1" x14ac:dyDescent="0.2">
      <c r="AA1" s="12"/>
      <c r="AB1" s="13"/>
      <c r="AC1" s="13"/>
      <c r="AD1" s="13"/>
      <c r="AE1" s="13"/>
      <c r="AF1" s="13"/>
    </row>
    <row r="2" spans="2:33" ht="17.25" customHeight="1" x14ac:dyDescent="0.2">
      <c r="B2" s="14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Z2" s="15"/>
      <c r="AA2" s="16"/>
      <c r="AB2" s="17"/>
      <c r="AC2" s="17"/>
      <c r="AD2" s="17"/>
      <c r="AE2" s="17"/>
      <c r="AF2" s="17"/>
      <c r="AG2" s="18" t="s">
        <v>186</v>
      </c>
    </row>
    <row r="3" spans="2:33" ht="13.5" thickBot="1" x14ac:dyDescent="0.25">
      <c r="B3" s="19" t="s">
        <v>201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AG3" s="22" t="s">
        <v>187</v>
      </c>
    </row>
    <row r="4" spans="2:33" ht="13.5" thickBot="1" x14ac:dyDescent="0.25">
      <c r="B4" s="212" t="s">
        <v>2</v>
      </c>
      <c r="C4" s="212">
        <v>1993</v>
      </c>
      <c r="D4" s="212">
        <v>1994</v>
      </c>
      <c r="E4" s="212">
        <v>1995</v>
      </c>
      <c r="F4" s="215">
        <v>1996</v>
      </c>
      <c r="G4" s="215">
        <v>1997</v>
      </c>
      <c r="H4" s="215">
        <v>1998</v>
      </c>
      <c r="I4" s="215">
        <v>1999</v>
      </c>
      <c r="J4" s="215">
        <v>2000</v>
      </c>
      <c r="K4" s="212">
        <v>2001</v>
      </c>
      <c r="L4" s="212">
        <v>2002</v>
      </c>
      <c r="M4" s="212">
        <v>2003</v>
      </c>
      <c r="N4" s="212">
        <v>2004</v>
      </c>
      <c r="O4" s="212">
        <v>2005</v>
      </c>
      <c r="P4" s="212">
        <v>2006</v>
      </c>
      <c r="Q4" s="212">
        <v>2007</v>
      </c>
      <c r="R4" s="212">
        <v>2008</v>
      </c>
      <c r="S4" s="212">
        <v>2009</v>
      </c>
      <c r="T4" s="212">
        <v>2010</v>
      </c>
      <c r="U4" s="212">
        <v>2011</v>
      </c>
      <c r="V4" s="212">
        <v>2012</v>
      </c>
      <c r="W4" s="212">
        <v>2013</v>
      </c>
      <c r="X4" s="212">
        <v>2014</v>
      </c>
      <c r="Y4" s="212">
        <v>2015</v>
      </c>
      <c r="Z4" s="212">
        <v>2016</v>
      </c>
      <c r="AA4" s="212">
        <v>2017</v>
      </c>
      <c r="AB4" s="212">
        <v>2018</v>
      </c>
      <c r="AC4" s="212">
        <v>2019</v>
      </c>
      <c r="AD4" s="213">
        <v>2020</v>
      </c>
      <c r="AE4" s="213">
        <v>2021</v>
      </c>
      <c r="AF4" s="213">
        <v>2022</v>
      </c>
      <c r="AG4" s="212" t="s">
        <v>3</v>
      </c>
    </row>
    <row r="5" spans="2:33" ht="13.5" thickBot="1" x14ac:dyDescent="0.25">
      <c r="B5" s="212">
        <v>0</v>
      </c>
      <c r="C5" s="212"/>
      <c r="D5" s="212"/>
      <c r="E5" s="212"/>
      <c r="F5" s="215"/>
      <c r="G5" s="215"/>
      <c r="H5" s="215"/>
      <c r="I5" s="215"/>
      <c r="J5" s="215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4"/>
      <c r="AE5" s="214"/>
      <c r="AF5" s="214"/>
      <c r="AG5" s="212"/>
    </row>
    <row r="6" spans="2:33" ht="15" customHeight="1" x14ac:dyDescent="0.2">
      <c r="B6" s="23" t="s">
        <v>4</v>
      </c>
      <c r="C6" s="24">
        <v>22.445722868139089</v>
      </c>
      <c r="D6" s="24">
        <v>19.893009379570696</v>
      </c>
      <c r="E6" s="24">
        <v>20.310069402895774</v>
      </c>
      <c r="F6" s="24">
        <v>15.640187875305509</v>
      </c>
      <c r="G6" s="24">
        <v>17.792021052079402</v>
      </c>
      <c r="H6" s="24">
        <v>26.639969830541759</v>
      </c>
      <c r="I6" s="24">
        <v>27.764534067567237</v>
      </c>
      <c r="J6" s="24">
        <v>26.065934252579641</v>
      </c>
      <c r="K6" s="126">
        <v>25.847841937630189</v>
      </c>
      <c r="L6" s="126">
        <v>25.322974574688555</v>
      </c>
      <c r="M6" s="126">
        <v>24.673854394414214</v>
      </c>
      <c r="N6" s="126">
        <v>24.992064441951527</v>
      </c>
      <c r="O6" s="126">
        <v>25.388197115195933</v>
      </c>
      <c r="P6" s="126">
        <v>26.2902047381125</v>
      </c>
      <c r="Q6" s="126">
        <v>26.053660083516604</v>
      </c>
      <c r="R6" s="126">
        <v>26.949576082557819</v>
      </c>
      <c r="S6" s="126">
        <v>26.136124019759343</v>
      </c>
      <c r="T6" s="126">
        <v>26.194675888039416</v>
      </c>
      <c r="U6" s="126">
        <v>25.408490740446066</v>
      </c>
      <c r="V6" s="126">
        <v>24.788502872058793</v>
      </c>
      <c r="W6" s="126">
        <v>24.234494175902523</v>
      </c>
      <c r="X6" s="126">
        <v>26.282505718525385</v>
      </c>
      <c r="Y6" s="126">
        <v>26.438274063931367</v>
      </c>
      <c r="Z6" s="126">
        <f>'Fiscal Accounts'!Z6/'Fiscal Accounts'!Z$116*100</f>
        <v>27.641885894434548</v>
      </c>
      <c r="AA6" s="126">
        <f>'Fiscal Accounts'!AA6/'Fiscal Accounts'!AA$116*100</f>
        <v>27.756002510761601</v>
      </c>
      <c r="AB6" s="126">
        <f>'Fiscal Accounts'!AB6/'Fiscal Accounts'!AB$116*100</f>
        <v>27.488317489030852</v>
      </c>
      <c r="AC6" s="126">
        <f>'Fiscal Accounts'!AC6/'Fiscal Accounts'!AC$116*100</f>
        <v>27.208922323849738</v>
      </c>
      <c r="AD6" s="126">
        <f>'Fiscal Accounts'!AD6/'Fiscal Accounts'!AD$116*100</f>
        <v>25.852661601659833</v>
      </c>
      <c r="AE6" s="126">
        <f>'Fiscal Accounts'!AE6/'Fiscal Accounts'!AE$116*100</f>
        <v>27.52713445602123</v>
      </c>
      <c r="AF6" s="126">
        <f>'Fiscal Accounts'!AF6/'Fiscal Accounts'!AF$116*100</f>
        <v>26.835298297018696</v>
      </c>
      <c r="AG6" s="25" t="s">
        <v>5</v>
      </c>
    </row>
    <row r="7" spans="2:33" ht="11.25" customHeight="1" x14ac:dyDescent="0.2">
      <c r="B7" s="26" t="s">
        <v>6</v>
      </c>
      <c r="C7" s="27">
        <v>3.001166673371686</v>
      </c>
      <c r="D7" s="27">
        <v>1.9058822476975994</v>
      </c>
      <c r="E7" s="27">
        <v>1.1464939571616608</v>
      </c>
      <c r="F7" s="27">
        <v>0.29553917495137128</v>
      </c>
      <c r="G7" s="27">
        <v>0.77279563172838628</v>
      </c>
      <c r="H7" s="27">
        <v>2.3755552708369594</v>
      </c>
      <c r="I7" s="27">
        <v>3.5642224569735612</v>
      </c>
      <c r="J7" s="27">
        <v>1.9963467881971408</v>
      </c>
      <c r="K7" s="127">
        <v>1.802434293622093</v>
      </c>
      <c r="L7" s="127">
        <v>0.67470902999332039</v>
      </c>
      <c r="M7" s="127">
        <v>0.38614653976607333</v>
      </c>
      <c r="N7" s="127">
        <v>0.32427330146066768</v>
      </c>
      <c r="O7" s="127">
        <v>0.76704272940895091</v>
      </c>
      <c r="P7" s="127">
        <v>0.9195638418279084</v>
      </c>
      <c r="Q7" s="127">
        <v>0.13258001835693037</v>
      </c>
      <c r="R7" s="127">
        <v>0.39125806135187935</v>
      </c>
      <c r="S7" s="127">
        <v>0.38725039208814405</v>
      </c>
      <c r="T7" s="127">
        <v>0.37147730656293099</v>
      </c>
      <c r="U7" s="127">
        <v>0.29301313651761574</v>
      </c>
      <c r="V7" s="127">
        <v>0.41708825931575022</v>
      </c>
      <c r="W7" s="127">
        <v>0.42496865146172713</v>
      </c>
      <c r="X7" s="127">
        <v>0.73001983319444363</v>
      </c>
      <c r="Y7" s="127">
        <v>0.78191073882530948</v>
      </c>
      <c r="Z7" s="127">
        <f>'Fiscal Accounts'!Z7/'Fiscal Accounts'!Z$116*100</f>
        <v>0.99417368540843687</v>
      </c>
      <c r="AA7" s="127">
        <f>'Fiscal Accounts'!AA7/'Fiscal Accounts'!AA$116*100</f>
        <v>0.71488422729654311</v>
      </c>
      <c r="AB7" s="127">
        <f>'Fiscal Accounts'!AB7/'Fiscal Accounts'!AB$116*100</f>
        <v>0.49882460607820189</v>
      </c>
      <c r="AC7" s="127">
        <f>'Fiscal Accounts'!AC7/'Fiscal Accounts'!AC$116*100</f>
        <v>0.62704228937331319</v>
      </c>
      <c r="AD7" s="127">
        <f>'Fiscal Accounts'!AD7/'Fiscal Accounts'!AD$116*100</f>
        <v>0.50348024534580593</v>
      </c>
      <c r="AE7" s="127">
        <f>'Fiscal Accounts'!AE7/'Fiscal Accounts'!AE$116*100</f>
        <v>0.70306303991923857</v>
      </c>
      <c r="AF7" s="127">
        <f>'Fiscal Accounts'!AF7/'Fiscal Accounts'!AF$116*100</f>
        <v>0.44552505997817782</v>
      </c>
      <c r="AG7" s="29" t="s">
        <v>7</v>
      </c>
    </row>
    <row r="8" spans="2:33" ht="11.25" customHeight="1" x14ac:dyDescent="0.2">
      <c r="B8" s="30" t="s">
        <v>8</v>
      </c>
      <c r="C8" s="27"/>
      <c r="D8" s="27"/>
      <c r="E8" s="27"/>
      <c r="F8" s="27"/>
      <c r="G8" s="27"/>
      <c r="H8" s="27"/>
      <c r="I8" s="27"/>
      <c r="J8" s="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8"/>
      <c r="Z8" s="128">
        <f>'Fiscal Accounts'!Z8/'Fiscal Accounts'!Z$116*100</f>
        <v>0</v>
      </c>
      <c r="AA8" s="128">
        <f>'Fiscal Accounts'!AA8/'Fiscal Accounts'!AA$116*100</f>
        <v>0.17657162935647641</v>
      </c>
      <c r="AB8" s="128">
        <f>'Fiscal Accounts'!AB8/'Fiscal Accounts'!AB$116*100</f>
        <v>0.13753035287081769</v>
      </c>
      <c r="AC8" s="128">
        <f>'Fiscal Accounts'!AC8/'Fiscal Accounts'!AC$116*100</f>
        <v>0.16874485563234901</v>
      </c>
      <c r="AD8" s="128">
        <f>'Fiscal Accounts'!AD8/'Fiscal Accounts'!AD$116*100</f>
        <v>8.8683528276026907E-2</v>
      </c>
      <c r="AE8" s="128">
        <f>'Fiscal Accounts'!AE8/'Fiscal Accounts'!AE$116*100</f>
        <v>0.22580664786184118</v>
      </c>
      <c r="AF8" s="128">
        <f>'Fiscal Accounts'!AF8/'Fiscal Accounts'!AF$116*100</f>
        <v>8.9005970716503721E-2</v>
      </c>
      <c r="AG8" s="31" t="s">
        <v>9</v>
      </c>
    </row>
    <row r="9" spans="2:33" ht="11.25" customHeight="1" x14ac:dyDescent="0.2">
      <c r="B9" s="26" t="s">
        <v>10</v>
      </c>
      <c r="C9" s="32">
        <v>15.721258934438321</v>
      </c>
      <c r="D9" s="32">
        <v>16.096899866261722</v>
      </c>
      <c r="E9" s="32">
        <v>14.837860476247458</v>
      </c>
      <c r="F9" s="32">
        <v>12.81255947896496</v>
      </c>
      <c r="G9" s="32">
        <v>13.756635639346618</v>
      </c>
      <c r="H9" s="32">
        <v>18.858347923734676</v>
      </c>
      <c r="I9" s="32">
        <v>18.838393298103863</v>
      </c>
      <c r="J9" s="32">
        <v>20.772653466206748</v>
      </c>
      <c r="K9" s="129">
        <v>20.284701262147355</v>
      </c>
      <c r="L9" s="129">
        <v>21.121970395520158</v>
      </c>
      <c r="M9" s="129">
        <v>21.451981736207824</v>
      </c>
      <c r="N9" s="129">
        <v>22.500316085765615</v>
      </c>
      <c r="O9" s="129">
        <v>22.858046162536226</v>
      </c>
      <c r="P9" s="129">
        <v>23.549304916107662</v>
      </c>
      <c r="Q9" s="129">
        <v>23.630981832900879</v>
      </c>
      <c r="R9" s="129">
        <v>24.468099763566475</v>
      </c>
      <c r="S9" s="129">
        <v>23.675304519207057</v>
      </c>
      <c r="T9" s="129">
        <v>23.277953852557136</v>
      </c>
      <c r="U9" s="129">
        <v>23.367778415741117</v>
      </c>
      <c r="V9" s="129">
        <v>22.573463347324601</v>
      </c>
      <c r="W9" s="129">
        <v>22.213069117253688</v>
      </c>
      <c r="X9" s="129">
        <v>24.071303881342175</v>
      </c>
      <c r="Y9" s="129">
        <v>23.865742415141689</v>
      </c>
      <c r="Z9" s="129">
        <f>'Fiscal Accounts'!Z9/'Fiscal Accounts'!Z$116*100</f>
        <v>25.119812791421154</v>
      </c>
      <c r="AA9" s="129">
        <f>'Fiscal Accounts'!AA9/'Fiscal Accounts'!AA$116*100</f>
        <v>25.707300838533886</v>
      </c>
      <c r="AB9" s="129">
        <f>'Fiscal Accounts'!AB9/'Fiscal Accounts'!AB$116*100</f>
        <v>25.620194622295863</v>
      </c>
      <c r="AC9" s="129">
        <f>'Fiscal Accounts'!AC9/'Fiscal Accounts'!AC$116*100</f>
        <v>25.194740580351404</v>
      </c>
      <c r="AD9" s="129">
        <f>'Fiscal Accounts'!AD9/'Fiscal Accounts'!AD$116*100</f>
        <v>24.198749005640749</v>
      </c>
      <c r="AE9" s="129">
        <f>'Fiscal Accounts'!AE9/'Fiscal Accounts'!AE$116*100</f>
        <v>25.623264120969868</v>
      </c>
      <c r="AF9" s="129">
        <f>'Fiscal Accounts'!AF9/'Fiscal Accounts'!AF$116*100</f>
        <v>25.361980093129333</v>
      </c>
      <c r="AG9" s="29" t="s">
        <v>11</v>
      </c>
    </row>
    <row r="10" spans="2:33" ht="11.25" customHeight="1" x14ac:dyDescent="0.2">
      <c r="B10" s="33" t="s">
        <v>12</v>
      </c>
      <c r="C10" s="32">
        <v>12.696624693245365</v>
      </c>
      <c r="D10" s="32">
        <v>12.617468276297014</v>
      </c>
      <c r="E10" s="32">
        <v>10.744734952734234</v>
      </c>
      <c r="F10" s="32">
        <v>8.3890051013137672</v>
      </c>
      <c r="G10" s="32">
        <v>9.7602981357434615</v>
      </c>
      <c r="H10" s="32">
        <v>14.321786006977689</v>
      </c>
      <c r="I10" s="32">
        <v>14.276275845050556</v>
      </c>
      <c r="J10" s="32">
        <v>16.181804258687748</v>
      </c>
      <c r="K10" s="129">
        <v>15.578386601055463</v>
      </c>
      <c r="L10" s="129">
        <v>16.066936913409055</v>
      </c>
      <c r="M10" s="129">
        <v>16.05004976840711</v>
      </c>
      <c r="N10" s="129">
        <v>16.688081622585514</v>
      </c>
      <c r="O10" s="129">
        <v>16.862880772636682</v>
      </c>
      <c r="P10" s="129">
        <v>17.771927980550874</v>
      </c>
      <c r="Q10" s="129">
        <v>18.312043813741401</v>
      </c>
      <c r="R10" s="129">
        <v>18.996663496017106</v>
      </c>
      <c r="S10" s="129">
        <v>18.258874370116317</v>
      </c>
      <c r="T10" s="129">
        <v>17.990553188351424</v>
      </c>
      <c r="U10" s="129">
        <v>18.107381466315182</v>
      </c>
      <c r="V10" s="129">
        <v>17.451163344366901</v>
      </c>
      <c r="W10" s="129">
        <v>16.96457701747083</v>
      </c>
      <c r="X10" s="129">
        <v>18.161841349823636</v>
      </c>
      <c r="Y10" s="129">
        <v>18.049274711419862</v>
      </c>
      <c r="Z10" s="129">
        <f>'Fiscal Accounts'!Z10/'Fiscal Accounts'!Z$116*100</f>
        <v>18.728958191265708</v>
      </c>
      <c r="AA10" s="129">
        <f>'Fiscal Accounts'!AA10/'Fiscal Accounts'!AA$116*100</f>
        <v>18.920275631494132</v>
      </c>
      <c r="AB10" s="129">
        <f>'Fiscal Accounts'!AB10/'Fiscal Accounts'!AB$116*100</f>
        <v>18.593034502814586</v>
      </c>
      <c r="AC10" s="129">
        <f>'Fiscal Accounts'!AC10/'Fiscal Accounts'!AC$116*100</f>
        <v>18.012709510369159</v>
      </c>
      <c r="AD10" s="129">
        <f>'Fiscal Accounts'!AD10/'Fiscal Accounts'!AD$116*100</f>
        <v>16.934491211776912</v>
      </c>
      <c r="AE10" s="129">
        <f>'Fiscal Accounts'!AE10/'Fiscal Accounts'!AE$116*100</f>
        <v>18.213478146930868</v>
      </c>
      <c r="AF10" s="129">
        <f>'Fiscal Accounts'!AF10/'Fiscal Accounts'!AF$116*100</f>
        <v>18.313409965072392</v>
      </c>
      <c r="AG10" s="34" t="s">
        <v>13</v>
      </c>
    </row>
    <row r="11" spans="2:33" ht="11.25" customHeight="1" outlineLevel="1" x14ac:dyDescent="0.2">
      <c r="B11" s="35" t="s">
        <v>14</v>
      </c>
      <c r="C11" s="36">
        <v>3.3464751713132448</v>
      </c>
      <c r="D11" s="36">
        <v>2.2180873190172248</v>
      </c>
      <c r="E11" s="36">
        <v>2.0891916955845398</v>
      </c>
      <c r="F11" s="36">
        <v>2.7143333158578948</v>
      </c>
      <c r="G11" s="36">
        <v>4.7251934109307347</v>
      </c>
      <c r="H11" s="36">
        <v>7.4754758784572424</v>
      </c>
      <c r="I11" s="36">
        <v>6.7166131162589098</v>
      </c>
      <c r="J11" s="36">
        <v>7.6059610113928606</v>
      </c>
      <c r="K11" s="128">
        <v>7.3030925438692638</v>
      </c>
      <c r="L11" s="128">
        <v>7.5533255428788566</v>
      </c>
      <c r="M11" s="128">
        <v>7.4697206752277134</v>
      </c>
      <c r="N11" s="128">
        <v>7.8845241700037425</v>
      </c>
      <c r="O11" s="128">
        <v>8.0249390047109053</v>
      </c>
      <c r="P11" s="128">
        <v>8.5098152196695196</v>
      </c>
      <c r="Q11" s="128">
        <v>9.090476367826783</v>
      </c>
      <c r="R11" s="128">
        <v>9.9098660396564409</v>
      </c>
      <c r="S11" s="128">
        <v>9.6213327914738453</v>
      </c>
      <c r="T11" s="128">
        <v>9.1960195425756801</v>
      </c>
      <c r="U11" s="128">
        <v>9.1639839224345589</v>
      </c>
      <c r="V11" s="128">
        <v>8.743374886915726</v>
      </c>
      <c r="W11" s="128">
        <v>8.2915070423422677</v>
      </c>
      <c r="X11" s="128">
        <v>8.8675980719760954</v>
      </c>
      <c r="Y11" s="128">
        <v>8.7696012894929911</v>
      </c>
      <c r="Z11" s="128">
        <f>'Fiscal Accounts'!Z11/'Fiscal Accounts'!Z$116*100</f>
        <v>8.9230466921111091</v>
      </c>
      <c r="AA11" s="128">
        <f>'Fiscal Accounts'!AA11/'Fiscal Accounts'!AA$116*100</f>
        <v>8.9988860296343294</v>
      </c>
      <c r="AB11" s="128">
        <f>'Fiscal Accounts'!AB11/'Fiscal Accounts'!AB$116*100</f>
        <v>8.7652731180788415</v>
      </c>
      <c r="AC11" s="128">
        <f>'Fiscal Accounts'!AC11/'Fiscal Accounts'!AC$116*100</f>
        <v>7.826198450238536</v>
      </c>
      <c r="AD11" s="128">
        <f>'Fiscal Accounts'!AD11/'Fiscal Accounts'!AD$116*100</f>
        <v>7.9125532027373398</v>
      </c>
      <c r="AE11" s="128">
        <f>'Fiscal Accounts'!AE11/'Fiscal Accounts'!AE$116*100</f>
        <v>8.7026628568458744</v>
      </c>
      <c r="AF11" s="128">
        <f>'Fiscal Accounts'!AF11/'Fiscal Accounts'!AF$116*100</f>
        <v>8.967689339480815</v>
      </c>
      <c r="AG11" s="37" t="s">
        <v>15</v>
      </c>
    </row>
    <row r="12" spans="2:33" ht="11.25" customHeight="1" outlineLevel="1" x14ac:dyDescent="0.2">
      <c r="B12" s="35" t="s">
        <v>16</v>
      </c>
      <c r="C12" s="36">
        <v>2.6685977122473883</v>
      </c>
      <c r="D12" s="36">
        <v>1.2277978807627108</v>
      </c>
      <c r="E12" s="36">
        <v>0.92624446571736263</v>
      </c>
      <c r="F12" s="36">
        <v>1.0221561675409729</v>
      </c>
      <c r="G12" s="36">
        <v>0.72213195326883151</v>
      </c>
      <c r="H12" s="36">
        <v>1.1233627699650159</v>
      </c>
      <c r="I12" s="36">
        <v>1.3600959632096359</v>
      </c>
      <c r="J12" s="36">
        <v>1.6191572833780685</v>
      </c>
      <c r="K12" s="128">
        <v>1.8187825630634817</v>
      </c>
      <c r="L12" s="128">
        <v>1.9980187370327755</v>
      </c>
      <c r="M12" s="128">
        <v>1.9398188122243261</v>
      </c>
      <c r="N12" s="128">
        <v>2.2108367566362719</v>
      </c>
      <c r="O12" s="128">
        <v>2.3921465922675353</v>
      </c>
      <c r="P12" s="128">
        <v>2.5503412237149248</v>
      </c>
      <c r="Q12" s="128">
        <v>2.1829665350092102</v>
      </c>
      <c r="R12" s="128">
        <v>1.675616750933252</v>
      </c>
      <c r="S12" s="128">
        <v>1.4991587716588244</v>
      </c>
      <c r="T12" s="128">
        <v>1.4202452680449431</v>
      </c>
      <c r="U12" s="128">
        <v>1.5155798863907743</v>
      </c>
      <c r="V12" s="128">
        <v>1.2644999585450738</v>
      </c>
      <c r="W12" s="128">
        <v>1.1198823560646738</v>
      </c>
      <c r="X12" s="128">
        <v>2.0677922862091194</v>
      </c>
      <c r="Y12" s="128">
        <v>1.7407710501105951</v>
      </c>
      <c r="Z12" s="128">
        <f>'Fiscal Accounts'!Z12/'Fiscal Accounts'!Z$116*100</f>
        <v>1.9797224607788333</v>
      </c>
      <c r="AA12" s="128">
        <f>'Fiscal Accounts'!AA12/'Fiscal Accounts'!AA$116*100</f>
        <v>2.04075852847759</v>
      </c>
      <c r="AB12" s="128">
        <f>'Fiscal Accounts'!AB12/'Fiscal Accounts'!AB$116*100</f>
        <v>2.1054601758648857</v>
      </c>
      <c r="AC12" s="128">
        <f>'Fiscal Accounts'!AC12/'Fiscal Accounts'!AC$116*100</f>
        <v>2.1617427659582877</v>
      </c>
      <c r="AD12" s="128">
        <f>'Fiscal Accounts'!AD12/'Fiscal Accounts'!AD$116*100</f>
        <v>1.7227506809449664</v>
      </c>
      <c r="AE12" s="128">
        <f>'Fiscal Accounts'!AE12/'Fiscal Accounts'!AE$116*100</f>
        <v>1.9184740455500795</v>
      </c>
      <c r="AF12" s="128">
        <f>'Fiscal Accounts'!AF12/'Fiscal Accounts'!AF$116*100</f>
        <v>2.2339463260878945</v>
      </c>
      <c r="AG12" s="37" t="s">
        <v>17</v>
      </c>
    </row>
    <row r="13" spans="2:33" ht="11.25" customHeight="1" outlineLevel="1" x14ac:dyDescent="0.2">
      <c r="B13" s="35" t="s">
        <v>18</v>
      </c>
      <c r="C13" s="36">
        <v>2.9153424253396092</v>
      </c>
      <c r="D13" s="36">
        <v>4.2469729973923274</v>
      </c>
      <c r="E13" s="36">
        <v>3.8904511188225439</v>
      </c>
      <c r="F13" s="36">
        <v>1.4796487241059006</v>
      </c>
      <c r="G13" s="36">
        <v>0.65432141311517011</v>
      </c>
      <c r="H13" s="36">
        <v>1.2759287247489557</v>
      </c>
      <c r="I13" s="36">
        <v>1.5692943504719423</v>
      </c>
      <c r="J13" s="36">
        <v>1.8262626475982067</v>
      </c>
      <c r="K13" s="128">
        <v>1.6938659682231985</v>
      </c>
      <c r="L13" s="128">
        <v>1.5272608416029192</v>
      </c>
      <c r="M13" s="128">
        <v>1.8086987299323187</v>
      </c>
      <c r="N13" s="128">
        <v>2.1418438505099111</v>
      </c>
      <c r="O13" s="128">
        <v>2.303381339031453</v>
      </c>
      <c r="P13" s="128">
        <v>2.6350973336694885</v>
      </c>
      <c r="Q13" s="128">
        <v>2.9756687115804299</v>
      </c>
      <c r="R13" s="128">
        <v>3.0083448238234016</v>
      </c>
      <c r="S13" s="128">
        <v>2.9288471314694067</v>
      </c>
      <c r="T13" s="128">
        <v>3.1289602099811007</v>
      </c>
      <c r="U13" s="128">
        <v>3.1064313184784123</v>
      </c>
      <c r="V13" s="128">
        <v>2.7326446289870372</v>
      </c>
      <c r="W13" s="128">
        <v>2.8258900566322751</v>
      </c>
      <c r="X13" s="128">
        <v>2.3368374907851983</v>
      </c>
      <c r="Y13" s="128">
        <v>2.7209657070116231</v>
      </c>
      <c r="Z13" s="128">
        <f>'Fiscal Accounts'!Z13/'Fiscal Accounts'!Z$116*100</f>
        <v>2.84526953506878</v>
      </c>
      <c r="AA13" s="128">
        <f>'Fiscal Accounts'!AA13/'Fiscal Accounts'!AA$116*100</f>
        <v>2.9087738241961709</v>
      </c>
      <c r="AB13" s="128">
        <f>'Fiscal Accounts'!AB13/'Fiscal Accounts'!AB$116*100</f>
        <v>2.7485639587935191</v>
      </c>
      <c r="AC13" s="128">
        <f>'Fiscal Accounts'!AC13/'Fiscal Accounts'!AC$116*100</f>
        <v>2.7626647702003915</v>
      </c>
      <c r="AD13" s="128">
        <f>'Fiscal Accounts'!AD13/'Fiscal Accounts'!AD$116*100</f>
        <v>2.7024626871443749</v>
      </c>
      <c r="AE13" s="128">
        <f>'Fiscal Accounts'!AE13/'Fiscal Accounts'!AE$116*100</f>
        <v>2.781899370747976</v>
      </c>
      <c r="AF13" s="128">
        <f>'Fiscal Accounts'!AF13/'Fiscal Accounts'!AF$116*100</f>
        <v>2.5087034193631341</v>
      </c>
      <c r="AG13" s="37" t="s">
        <v>19</v>
      </c>
    </row>
    <row r="14" spans="2:33" ht="11.25" customHeight="1" outlineLevel="1" x14ac:dyDescent="0.2">
      <c r="B14" s="35" t="s">
        <v>20</v>
      </c>
      <c r="C14" s="36">
        <v>5.2299151144546814E-2</v>
      </c>
      <c r="D14" s="36">
        <v>0.25539985060674236</v>
      </c>
      <c r="E14" s="36">
        <v>0.23670276414981453</v>
      </c>
      <c r="F14" s="36">
        <v>0.19044093670634141</v>
      </c>
      <c r="G14" s="36">
        <v>0.2457955863462867</v>
      </c>
      <c r="H14" s="36">
        <v>0.30315146484799277</v>
      </c>
      <c r="I14" s="36">
        <v>0.70744701595645987</v>
      </c>
      <c r="J14" s="36">
        <v>0.91586377142773412</v>
      </c>
      <c r="K14" s="128">
        <v>1.1180995118656223</v>
      </c>
      <c r="L14" s="128">
        <v>1.0071838923499361</v>
      </c>
      <c r="M14" s="128">
        <v>0.94637374603631985</v>
      </c>
      <c r="N14" s="128">
        <v>0.92892950042179134</v>
      </c>
      <c r="O14" s="128">
        <v>0.92045071271050594</v>
      </c>
      <c r="P14" s="128">
        <v>0.98309513633962775</v>
      </c>
      <c r="Q14" s="128">
        <v>1.5379910814685758</v>
      </c>
      <c r="R14" s="128">
        <v>2.2668992225469404</v>
      </c>
      <c r="S14" s="128">
        <v>2.3445548233204954</v>
      </c>
      <c r="T14" s="128">
        <v>2.1827215984755237</v>
      </c>
      <c r="U14" s="128">
        <v>2.1502750955098815</v>
      </c>
      <c r="V14" s="128">
        <v>2.0999969940616179</v>
      </c>
      <c r="W14" s="128">
        <v>2.1902851556870431</v>
      </c>
      <c r="X14" s="128">
        <v>1.5393771840941934</v>
      </c>
      <c r="Y14" s="128">
        <v>2.0679674029690149</v>
      </c>
      <c r="Z14" s="128">
        <f>'Fiscal Accounts'!Z14/'Fiscal Accounts'!Z$116*100</f>
        <v>2.133273024526936</v>
      </c>
      <c r="AA14" s="128">
        <f>'Fiscal Accounts'!AA14/'Fiscal Accounts'!AA$116*100</f>
        <v>2.070230126218974</v>
      </c>
      <c r="AB14" s="128">
        <f>'Fiscal Accounts'!AB14/'Fiscal Accounts'!AB$116*100</f>
        <v>2.2310716388032117</v>
      </c>
      <c r="AC14" s="128">
        <f>'Fiscal Accounts'!AC14/'Fiscal Accounts'!AC$116*100</f>
        <v>2.7261863288696828</v>
      </c>
      <c r="AD14" s="128">
        <f>'Fiscal Accounts'!AD14/'Fiscal Accounts'!AD$116*100</f>
        <v>2.0430341872913331</v>
      </c>
      <c r="AE14" s="128">
        <f>'Fiscal Accounts'!AE14/'Fiscal Accounts'!AE$116*100</f>
        <v>2.1179097550859618</v>
      </c>
      <c r="AF14" s="128">
        <f>'Fiscal Accounts'!AF14/'Fiscal Accounts'!AF$116*100</f>
        <v>2.1074817629792055</v>
      </c>
      <c r="AG14" s="37" t="s">
        <v>21</v>
      </c>
    </row>
    <row r="15" spans="2:33" ht="11.25" customHeight="1" outlineLevel="1" x14ac:dyDescent="0.2">
      <c r="B15" s="35" t="s">
        <v>22</v>
      </c>
      <c r="C15" s="36">
        <v>1.2719421759128884</v>
      </c>
      <c r="D15" s="36">
        <v>1.8692048610955803</v>
      </c>
      <c r="E15" s="36">
        <v>1.2721371305492402</v>
      </c>
      <c r="F15" s="36">
        <v>0.67708842659057744</v>
      </c>
      <c r="G15" s="36">
        <v>0.70907505788906278</v>
      </c>
      <c r="H15" s="36">
        <v>0.86593508512584161</v>
      </c>
      <c r="I15" s="36">
        <v>1.3417426321745638</v>
      </c>
      <c r="J15" s="36">
        <v>1.5115313688226912</v>
      </c>
      <c r="K15" s="128">
        <v>1.3737639961167749</v>
      </c>
      <c r="L15" s="128">
        <v>1.7884017016697431</v>
      </c>
      <c r="M15" s="128">
        <v>1.8413514888489013</v>
      </c>
      <c r="N15" s="128">
        <v>1.6414395617708097</v>
      </c>
      <c r="O15" s="128">
        <v>1.5271932679376039</v>
      </c>
      <c r="P15" s="128">
        <v>1.4904695247187782</v>
      </c>
      <c r="Q15" s="128">
        <v>1.5049325467295094</v>
      </c>
      <c r="R15" s="128">
        <v>1.3345922908309142</v>
      </c>
      <c r="S15" s="128">
        <v>1.1718437033876319</v>
      </c>
      <c r="T15" s="128">
        <v>1.4758256945860635</v>
      </c>
      <c r="U15" s="128">
        <v>1.6444410820883666</v>
      </c>
      <c r="V15" s="128">
        <v>2.1516171995678666</v>
      </c>
      <c r="W15" s="128">
        <v>2.1076217051037918</v>
      </c>
      <c r="X15" s="128">
        <v>2.9308296739302548</v>
      </c>
      <c r="Y15" s="128">
        <v>2.3458716566433515</v>
      </c>
      <c r="Z15" s="128">
        <f>'Fiscal Accounts'!Z15/'Fiscal Accounts'!Z$116*100</f>
        <v>2.4308663771780576</v>
      </c>
      <c r="AA15" s="128">
        <f>'Fiscal Accounts'!AA15/'Fiscal Accounts'!AA$116*100</f>
        <v>2.4829937177807446</v>
      </c>
      <c r="AB15" s="128">
        <f>'Fiscal Accounts'!AB15/'Fiscal Accounts'!AB$116*100</f>
        <v>2.3628264500228173</v>
      </c>
      <c r="AC15" s="128">
        <f>'Fiscal Accounts'!AC15/'Fiscal Accounts'!AC$116*100</f>
        <v>2.1527966288835025</v>
      </c>
      <c r="AD15" s="128">
        <f>'Fiscal Accounts'!AD15/'Fiscal Accounts'!AD$116*100</f>
        <v>2.1748406123215389</v>
      </c>
      <c r="AE15" s="128">
        <f>'Fiscal Accounts'!AE15/'Fiscal Accounts'!AE$116*100</f>
        <v>2.2907660326978094</v>
      </c>
      <c r="AF15" s="128">
        <f>'Fiscal Accounts'!AF15/'Fiscal Accounts'!AF$116*100</f>
        <v>2.0998512742695534</v>
      </c>
      <c r="AG15" s="37" t="s">
        <v>23</v>
      </c>
    </row>
    <row r="16" spans="2:33" ht="11.25" customHeight="1" outlineLevel="1" x14ac:dyDescent="0.2">
      <c r="B16" s="35" t="s">
        <v>24</v>
      </c>
      <c r="C16" s="36">
        <v>2.4419680572876858</v>
      </c>
      <c r="D16" s="36">
        <v>2.8000053674224294</v>
      </c>
      <c r="E16" s="36">
        <v>2.3300077779107338</v>
      </c>
      <c r="F16" s="36">
        <v>2.3053375305120802</v>
      </c>
      <c r="G16" s="36">
        <v>2.7037807141933783</v>
      </c>
      <c r="H16" s="36">
        <v>3.2779320838326389</v>
      </c>
      <c r="I16" s="36">
        <v>2.5810827669790424</v>
      </c>
      <c r="J16" s="36">
        <v>2.7030281760681869</v>
      </c>
      <c r="K16" s="128">
        <v>2.2707820179171239</v>
      </c>
      <c r="L16" s="128">
        <v>2.1927461978748264</v>
      </c>
      <c r="M16" s="128">
        <v>2.0440863161375318</v>
      </c>
      <c r="N16" s="128">
        <v>1.8805077832429913</v>
      </c>
      <c r="O16" s="128">
        <v>1.6947698559786797</v>
      </c>
      <c r="P16" s="128">
        <v>1.6031095424385375</v>
      </c>
      <c r="Q16" s="128">
        <v>1.0200085711268894</v>
      </c>
      <c r="R16" s="128">
        <v>0.80134436822615307</v>
      </c>
      <c r="S16" s="128">
        <v>0.69313714880611055</v>
      </c>
      <c r="T16" s="128">
        <v>0.58678087468811291</v>
      </c>
      <c r="U16" s="128">
        <v>0.52667016141319023</v>
      </c>
      <c r="V16" s="128">
        <v>0.45902967628957725</v>
      </c>
      <c r="W16" s="128">
        <v>0.42939070164077742</v>
      </c>
      <c r="X16" s="128">
        <v>0.41940664282877321</v>
      </c>
      <c r="Y16" s="128">
        <v>0.40409760519228655</v>
      </c>
      <c r="Z16" s="128">
        <f>'Fiscal Accounts'!Z16/'Fiscal Accounts'!Z$116*100</f>
        <v>0.41678010160199308</v>
      </c>
      <c r="AA16" s="128">
        <f>'Fiscal Accounts'!AA16/'Fiscal Accounts'!AA$116*100</f>
        <v>0.41863340518632347</v>
      </c>
      <c r="AB16" s="128">
        <f>'Fiscal Accounts'!AB16/'Fiscal Accounts'!AB$116*100</f>
        <v>0.37983916125131106</v>
      </c>
      <c r="AC16" s="128">
        <f>'Fiscal Accounts'!AC16/'Fiscal Accounts'!AC$116*100</f>
        <v>0.3831205662187584</v>
      </c>
      <c r="AD16" s="128">
        <f>'Fiscal Accounts'!AD16/'Fiscal Accounts'!AD$116*100</f>
        <v>0.37884984133736072</v>
      </c>
      <c r="AE16" s="128">
        <f>'Fiscal Accounts'!AE16/'Fiscal Accounts'!AE$116*100</f>
        <v>0.4017660860031696</v>
      </c>
      <c r="AF16" s="128">
        <f>'Fiscal Accounts'!AF16/'Fiscal Accounts'!AF$116*100</f>
        <v>0.39573784289178909</v>
      </c>
      <c r="AG16" s="37" t="s">
        <v>25</v>
      </c>
    </row>
    <row r="17" spans="1:33" ht="11.25" customHeight="1" x14ac:dyDescent="0.2">
      <c r="B17" s="33" t="s">
        <v>26</v>
      </c>
      <c r="C17" s="32">
        <v>0.44119027503989483</v>
      </c>
      <c r="D17" s="32">
        <v>0.61367529778012353</v>
      </c>
      <c r="E17" s="32">
        <v>0.63606856527462008</v>
      </c>
      <c r="F17" s="32">
        <v>0.63535048391734816</v>
      </c>
      <c r="G17" s="32">
        <v>0.30595528886748036</v>
      </c>
      <c r="H17" s="32">
        <v>0.42396625032163271</v>
      </c>
      <c r="I17" s="32">
        <v>0.46710612208786639</v>
      </c>
      <c r="J17" s="32">
        <v>0.58992736239855692</v>
      </c>
      <c r="K17" s="129">
        <v>0.71199611790558415</v>
      </c>
      <c r="L17" s="129">
        <v>0.85570990838368577</v>
      </c>
      <c r="M17" s="129">
        <v>1.1690513970717431</v>
      </c>
      <c r="N17" s="129">
        <v>1.3031949697488023</v>
      </c>
      <c r="O17" s="129">
        <v>1.4945513145806473</v>
      </c>
      <c r="P17" s="129">
        <v>1.2732727977301659</v>
      </c>
      <c r="Q17" s="129">
        <v>0.97008709399277315</v>
      </c>
      <c r="R17" s="129">
        <v>1.046274066090513</v>
      </c>
      <c r="S17" s="129">
        <v>1.0620264053423709</v>
      </c>
      <c r="T17" s="129">
        <v>0.95979087806422436</v>
      </c>
      <c r="U17" s="129">
        <v>0.90656465302524458</v>
      </c>
      <c r="V17" s="129">
        <v>0.81476642100872931</v>
      </c>
      <c r="W17" s="129">
        <v>0.80179843506139792</v>
      </c>
      <c r="X17" s="129">
        <v>0.89206330883283336</v>
      </c>
      <c r="Y17" s="129">
        <v>0.81572497942542321</v>
      </c>
      <c r="Z17" s="129">
        <f>'Fiscal Accounts'!Z17/'Fiscal Accounts'!Z$116*100</f>
        <v>1.0153624407774806</v>
      </c>
      <c r="AA17" s="129">
        <f>'Fiscal Accounts'!AA17/'Fiscal Accounts'!AA$116*100</f>
        <v>1.1896548996992726</v>
      </c>
      <c r="AB17" s="129">
        <f>'Fiscal Accounts'!AB17/'Fiscal Accounts'!AB$116*100</f>
        <v>1.3357612611035594</v>
      </c>
      <c r="AC17" s="129">
        <f>'Fiscal Accounts'!AC17/'Fiscal Accounts'!AC$116*100</f>
        <v>1.3654626850170832</v>
      </c>
      <c r="AD17" s="129">
        <f>'Fiscal Accounts'!AD17/'Fiscal Accounts'!AD$116*100</f>
        <v>1.3338943511501771</v>
      </c>
      <c r="AE17" s="129">
        <f>'Fiscal Accounts'!AE17/'Fiscal Accounts'!AE$116*100</f>
        <v>1.4366367205096664</v>
      </c>
      <c r="AF17" s="129">
        <f>'Fiscal Accounts'!AF17/'Fiscal Accounts'!AF$116*100</f>
        <v>1.294841040175474</v>
      </c>
      <c r="AG17" s="34" t="s">
        <v>27</v>
      </c>
    </row>
    <row r="18" spans="1:33" ht="11.25" customHeight="1" outlineLevel="2" x14ac:dyDescent="0.2">
      <c r="B18" s="35" t="s">
        <v>28</v>
      </c>
      <c r="C18" s="36">
        <v>4.5594131767040809E-2</v>
      </c>
      <c r="D18" s="36">
        <v>0.2451122909500785</v>
      </c>
      <c r="E18" s="36">
        <v>0.31074249132463799</v>
      </c>
      <c r="F18" s="36">
        <v>0.4098711614846352</v>
      </c>
      <c r="G18" s="36">
        <v>0.18967188789463491</v>
      </c>
      <c r="H18" s="36">
        <v>0.18752070755842237</v>
      </c>
      <c r="I18" s="36">
        <v>0.19940121127646349</v>
      </c>
      <c r="J18" s="36">
        <v>0.2624446613560984</v>
      </c>
      <c r="K18" s="128">
        <v>0.36171377869461324</v>
      </c>
      <c r="L18" s="128">
        <v>0.43841197375044844</v>
      </c>
      <c r="M18" s="128">
        <v>0.73467969813578304</v>
      </c>
      <c r="N18" s="128">
        <v>0.75284596076315691</v>
      </c>
      <c r="O18" s="128">
        <v>1.0228655135262867</v>
      </c>
      <c r="P18" s="128">
        <v>0.97232282981465379</v>
      </c>
      <c r="Q18" s="128">
        <v>0.73890154841251621</v>
      </c>
      <c r="R18" s="128">
        <v>0.66039643525823055</v>
      </c>
      <c r="S18" s="128">
        <v>0.71276412732247241</v>
      </c>
      <c r="T18" s="128">
        <v>0.61985485855147915</v>
      </c>
      <c r="U18" s="128">
        <v>0.55965432188709652</v>
      </c>
      <c r="V18" s="128">
        <v>0.46595488699920917</v>
      </c>
      <c r="W18" s="128">
        <v>0.47375934581583795</v>
      </c>
      <c r="X18" s="128">
        <v>0.50598272357674956</v>
      </c>
      <c r="Y18" s="128">
        <v>0.40061160100670778</v>
      </c>
      <c r="Z18" s="128">
        <f>'Fiscal Accounts'!Z18/'Fiscal Accounts'!Z$116*100</f>
        <v>0.65705515447275264</v>
      </c>
      <c r="AA18" s="128">
        <f>'Fiscal Accounts'!AA18/'Fiscal Accounts'!AA$116*100</f>
        <v>0.85595838124652612</v>
      </c>
      <c r="AB18" s="128">
        <f>'Fiscal Accounts'!AB18/'Fiscal Accounts'!AB$116*100</f>
        <v>0.99920719705120875</v>
      </c>
      <c r="AC18" s="128">
        <f>'Fiscal Accounts'!AC18/'Fiscal Accounts'!AC$116*100</f>
        <v>1.0366365887921716</v>
      </c>
      <c r="AD18" s="128">
        <f>'Fiscal Accounts'!AD18/'Fiscal Accounts'!AD$116*100</f>
        <v>0.9996151150881335</v>
      </c>
      <c r="AE18" s="128">
        <f>'Fiscal Accounts'!AE18/'Fiscal Accounts'!AE$116*100</f>
        <v>1.0864116526826844</v>
      </c>
      <c r="AF18" s="128">
        <f>'Fiscal Accounts'!AF18/'Fiscal Accounts'!AF$116*100</f>
        <v>1.0039079854783541</v>
      </c>
      <c r="AG18" s="37" t="s">
        <v>29</v>
      </c>
    </row>
    <row r="19" spans="1:33" ht="11.25" customHeight="1" outlineLevel="2" x14ac:dyDescent="0.2">
      <c r="B19" s="35" t="s">
        <v>30</v>
      </c>
      <c r="C19" s="36"/>
      <c r="D19" s="36"/>
      <c r="E19" s="36"/>
      <c r="F19" s="36"/>
      <c r="G19" s="36"/>
      <c r="H19" s="36"/>
      <c r="I19" s="36"/>
      <c r="J19" s="36"/>
      <c r="K19" s="128"/>
      <c r="L19" s="128"/>
      <c r="M19" s="128"/>
      <c r="N19" s="128"/>
      <c r="O19" s="128"/>
      <c r="P19" s="128"/>
      <c r="Q19" s="128"/>
      <c r="R19" s="128">
        <v>0.14672261272338188</v>
      </c>
      <c r="S19" s="128">
        <v>0.13193535476667989</v>
      </c>
      <c r="T19" s="128">
        <v>0.1529470083047377</v>
      </c>
      <c r="U19" s="128">
        <v>0.14931291291451318</v>
      </c>
      <c r="V19" s="128">
        <v>0.18802359738177193</v>
      </c>
      <c r="W19" s="128">
        <v>0.18174848449473441</v>
      </c>
      <c r="X19" s="128">
        <v>0.26359836505882228</v>
      </c>
      <c r="Y19" s="128">
        <v>0.2733724482330841</v>
      </c>
      <c r="Z19" s="128">
        <f>'Fiscal Accounts'!Z19/'Fiscal Accounts'!Z$116*100</f>
        <v>0.31769550518072731</v>
      </c>
      <c r="AA19" s="128">
        <f>'Fiscal Accounts'!AA19/'Fiscal Accounts'!AA$116*100</f>
        <v>0.31461414258474724</v>
      </c>
      <c r="AB19" s="128">
        <f>'Fiscal Accounts'!AB19/'Fiscal Accounts'!AB$116*100</f>
        <v>0.31723627330570708</v>
      </c>
      <c r="AC19" s="128">
        <f>'Fiscal Accounts'!AC19/'Fiscal Accounts'!AC$116*100</f>
        <v>0.30784794855079983</v>
      </c>
      <c r="AD19" s="128">
        <f>'Fiscal Accounts'!AD19/'Fiscal Accounts'!AD$116*100</f>
        <v>0.31099935463533457</v>
      </c>
      <c r="AE19" s="128">
        <f>'Fiscal Accounts'!AE19/'Fiscal Accounts'!AE$116*100</f>
        <v>0.32949207653939272</v>
      </c>
      <c r="AF19" s="128">
        <f>'Fiscal Accounts'!AF19/'Fiscal Accounts'!AF$116*100</f>
        <v>0.28756265279515869</v>
      </c>
      <c r="AG19" s="37" t="s">
        <v>31</v>
      </c>
    </row>
    <row r="20" spans="1:33" ht="11.25" customHeight="1" outlineLevel="2" x14ac:dyDescent="0.2">
      <c r="B20" s="35" t="s">
        <v>32</v>
      </c>
      <c r="C20" s="36">
        <v>0.39559614327285403</v>
      </c>
      <c r="D20" s="36">
        <v>0.36856300683004506</v>
      </c>
      <c r="E20" s="36">
        <v>0.32532607394998203</v>
      </c>
      <c r="F20" s="36">
        <v>0.22547932243271296</v>
      </c>
      <c r="G20" s="36">
        <v>0.11628340097284545</v>
      </c>
      <c r="H20" s="36">
        <v>0.23644554276321031</v>
      </c>
      <c r="I20" s="36">
        <v>0.26770491081140296</v>
      </c>
      <c r="J20" s="36">
        <v>0.32748270104245841</v>
      </c>
      <c r="K20" s="128">
        <v>0.35028233921097091</v>
      </c>
      <c r="L20" s="128">
        <v>0.41729793463323744</v>
      </c>
      <c r="M20" s="128">
        <v>0.43437169893595995</v>
      </c>
      <c r="N20" s="128">
        <v>0.55034900898564532</v>
      </c>
      <c r="O20" s="128">
        <v>0.47168580105436031</v>
      </c>
      <c r="P20" s="128">
        <v>0.3009499679155121</v>
      </c>
      <c r="Q20" s="128">
        <v>0.23118554558025692</v>
      </c>
      <c r="R20" s="128">
        <v>0.23915501810890041</v>
      </c>
      <c r="S20" s="128">
        <v>0.21732692325321865</v>
      </c>
      <c r="T20" s="128">
        <v>0.1869890112080074</v>
      </c>
      <c r="U20" s="128">
        <v>0.19759741822363486</v>
      </c>
      <c r="V20" s="128">
        <v>0.16078793662774829</v>
      </c>
      <c r="W20" s="128">
        <v>0.14629060475082548</v>
      </c>
      <c r="X20" s="128">
        <v>0.12248222019726135</v>
      </c>
      <c r="Y20" s="128">
        <v>0.14174093018563122</v>
      </c>
      <c r="Z20" s="128">
        <f>'Fiscal Accounts'!Z20/'Fiscal Accounts'!Z$116*100</f>
        <v>4.0611781124000629E-2</v>
      </c>
      <c r="AA20" s="128">
        <f>'Fiscal Accounts'!AA20/'Fiscal Accounts'!AA$116*100</f>
        <v>1.9082375867999036E-2</v>
      </c>
      <c r="AB20" s="128">
        <f>'Fiscal Accounts'!AB20/'Fiscal Accounts'!AB$116*100</f>
        <v>1.9317790746643772E-2</v>
      </c>
      <c r="AC20" s="128">
        <f>'Fiscal Accounts'!AC20/'Fiscal Accounts'!AC$116*100</f>
        <v>2.0978147674111956E-2</v>
      </c>
      <c r="AD20" s="128">
        <f>'Fiscal Accounts'!AD20/'Fiscal Accounts'!AD$116*100</f>
        <v>2.3279881426708993E-2</v>
      </c>
      <c r="AE20" s="128">
        <f>'Fiscal Accounts'!AE20/'Fiscal Accounts'!AE$116*100</f>
        <v>2.0732991287589462E-2</v>
      </c>
      <c r="AF20" s="128">
        <f>'Fiscal Accounts'!AF20/'Fiscal Accounts'!AF$116*100</f>
        <v>3.3704019019608787E-3</v>
      </c>
      <c r="AG20" s="37" t="s">
        <v>33</v>
      </c>
    </row>
    <row r="21" spans="1:33" ht="11.25" customHeight="1" x14ac:dyDescent="0.2">
      <c r="B21" s="33" t="s">
        <v>34</v>
      </c>
      <c r="C21" s="38">
        <v>2.5834439661530624</v>
      </c>
      <c r="D21" s="38">
        <v>2.8657562921845856</v>
      </c>
      <c r="E21" s="38">
        <v>3.4570569582386024</v>
      </c>
      <c r="F21" s="38">
        <v>3.7882038937338458</v>
      </c>
      <c r="G21" s="38">
        <v>3.6903822147356755</v>
      </c>
      <c r="H21" s="38">
        <v>4.1125956664353547</v>
      </c>
      <c r="I21" s="38">
        <v>4.095011330965443</v>
      </c>
      <c r="J21" s="38">
        <v>4.0009218451204394</v>
      </c>
      <c r="K21" s="127">
        <v>3.9943185431863037</v>
      </c>
      <c r="L21" s="127">
        <v>4.1993235737274173</v>
      </c>
      <c r="M21" s="127">
        <v>4.2328805707289687</v>
      </c>
      <c r="N21" s="127">
        <v>4.5090394934312972</v>
      </c>
      <c r="O21" s="127">
        <v>4.5006140753188966</v>
      </c>
      <c r="P21" s="127">
        <v>4.5041041378266211</v>
      </c>
      <c r="Q21" s="127">
        <v>4.3488509251667065</v>
      </c>
      <c r="R21" s="127">
        <v>4.4251622014588552</v>
      </c>
      <c r="S21" s="127">
        <v>4.35440374374837</v>
      </c>
      <c r="T21" s="127">
        <v>4.3276097861414895</v>
      </c>
      <c r="U21" s="127">
        <v>4.3538322964006895</v>
      </c>
      <c r="V21" s="127">
        <v>4.307533581948972</v>
      </c>
      <c r="W21" s="127">
        <v>4.446693664721459</v>
      </c>
      <c r="X21" s="127">
        <v>5.0173992226857065</v>
      </c>
      <c r="Y21" s="127">
        <v>5.0007427242964013</v>
      </c>
      <c r="Z21" s="127">
        <f>'Fiscal Accounts'!Z21/'Fiscal Accounts'!Z$116*100</f>
        <v>5.3754921593779628</v>
      </c>
      <c r="AA21" s="127">
        <f>'Fiscal Accounts'!AA21/'Fiscal Accounts'!AA$116*100</f>
        <v>5.597370307340479</v>
      </c>
      <c r="AB21" s="127">
        <f>'Fiscal Accounts'!AB21/'Fiscal Accounts'!AB$116*100</f>
        <v>5.6913988583777133</v>
      </c>
      <c r="AC21" s="127">
        <f>'Fiscal Accounts'!AC21/'Fiscal Accounts'!AC$116*100</f>
        <v>5.8165683849651568</v>
      </c>
      <c r="AD21" s="127">
        <f>'Fiscal Accounts'!AD21/'Fiscal Accounts'!AD$116*100</f>
        <v>5.9303634427136593</v>
      </c>
      <c r="AE21" s="127">
        <f>'Fiscal Accounts'!AE21/'Fiscal Accounts'!AE$116*100</f>
        <v>5.9731492535293338</v>
      </c>
      <c r="AF21" s="127">
        <f>'Fiscal Accounts'!AF21/'Fiscal Accounts'!AF$116*100</f>
        <v>5.7537290878814691</v>
      </c>
      <c r="AG21" s="34" t="s">
        <v>35</v>
      </c>
    </row>
    <row r="22" spans="1:33" ht="11.25" customHeight="1" outlineLevel="2" x14ac:dyDescent="0.2">
      <c r="B22" s="35" t="s">
        <v>36</v>
      </c>
      <c r="C22" s="36">
        <v>2.5834439661530624</v>
      </c>
      <c r="D22" s="36">
        <v>2.8657562921845856</v>
      </c>
      <c r="E22" s="36">
        <v>3.2300765825056836</v>
      </c>
      <c r="F22" s="36">
        <v>3.4830854378280396</v>
      </c>
      <c r="G22" s="36">
        <v>3.4051389779123857</v>
      </c>
      <c r="H22" s="36">
        <v>3.7847938697354415</v>
      </c>
      <c r="I22" s="36">
        <v>3.7903586342504965</v>
      </c>
      <c r="J22" s="36">
        <v>3.6956379117421965</v>
      </c>
      <c r="K22" s="128">
        <v>3.6755471921684801</v>
      </c>
      <c r="L22" s="128">
        <v>3.8572515697736147</v>
      </c>
      <c r="M22" s="128">
        <v>3.8560960623829459</v>
      </c>
      <c r="N22" s="128">
        <v>4.1224037517995873</v>
      </c>
      <c r="O22" s="128">
        <v>4.110659074428189</v>
      </c>
      <c r="P22" s="128">
        <v>4.0954992965389225</v>
      </c>
      <c r="Q22" s="128">
        <v>3.8903018189986067</v>
      </c>
      <c r="R22" s="128">
        <v>3.9370876137061925</v>
      </c>
      <c r="S22" s="128">
        <v>3.8764736623511395</v>
      </c>
      <c r="T22" s="128">
        <v>3.6333787980240984</v>
      </c>
      <c r="U22" s="128">
        <v>3.7550429216436196</v>
      </c>
      <c r="V22" s="128">
        <v>3.7164522171550378</v>
      </c>
      <c r="W22" s="128">
        <v>3.7823491411720136</v>
      </c>
      <c r="X22" s="128">
        <v>4.4071381899298965</v>
      </c>
      <c r="Y22" s="128">
        <v>4.193523595083791</v>
      </c>
      <c r="Z22" s="128">
        <f>'Fiscal Accounts'!Z22/'Fiscal Accounts'!Z$116*100</f>
        <v>4.5289606347781843</v>
      </c>
      <c r="AA22" s="128">
        <f>'Fiscal Accounts'!AA22/'Fiscal Accounts'!AA$116*100</f>
        <v>4.7721591216544281</v>
      </c>
      <c r="AB22" s="128">
        <f>'Fiscal Accounts'!AB22/'Fiscal Accounts'!AB$116*100</f>
        <v>4.8523916108784366</v>
      </c>
      <c r="AC22" s="128">
        <f>'Fiscal Accounts'!AC22/'Fiscal Accounts'!AC$116*100</f>
        <v>4.9805980954585456</v>
      </c>
      <c r="AD22" s="128">
        <f>'Fiscal Accounts'!AD22/'Fiscal Accounts'!AD$116*100</f>
        <v>5.0693975275650791</v>
      </c>
      <c r="AE22" s="128">
        <f>'Fiscal Accounts'!AE22/'Fiscal Accounts'!AE$116*100</f>
        <v>5.1126783957522131</v>
      </c>
      <c r="AF22" s="128">
        <f>'Fiscal Accounts'!AF22/'Fiscal Accounts'!AF$116*100</f>
        <v>4.9492730914090215</v>
      </c>
      <c r="AG22" s="37" t="s">
        <v>37</v>
      </c>
    </row>
    <row r="23" spans="1:33" ht="11.25" customHeight="1" outlineLevel="2" x14ac:dyDescent="0.2">
      <c r="B23" s="35" t="s">
        <v>38</v>
      </c>
      <c r="C23" s="36"/>
      <c r="D23" s="36"/>
      <c r="E23" s="36">
        <v>0.22698037573291849</v>
      </c>
      <c r="F23" s="36">
        <v>0.30511845590580611</v>
      </c>
      <c r="G23" s="36">
        <v>0.28524323682329017</v>
      </c>
      <c r="H23" s="36">
        <v>0.32780179669991222</v>
      </c>
      <c r="I23" s="36">
        <v>0.30465269671494682</v>
      </c>
      <c r="J23" s="36">
        <v>0.30528393337824267</v>
      </c>
      <c r="K23" s="128">
        <v>0.31877135101782406</v>
      </c>
      <c r="L23" s="128">
        <v>0.34207200395380272</v>
      </c>
      <c r="M23" s="128">
        <v>0.37678450834602289</v>
      </c>
      <c r="N23" s="128">
        <v>0.38663574163170988</v>
      </c>
      <c r="O23" s="128">
        <v>0.38995500089070778</v>
      </c>
      <c r="P23" s="128">
        <v>0.40860484128769792</v>
      </c>
      <c r="Q23" s="128">
        <v>0.45854910616809996</v>
      </c>
      <c r="R23" s="128">
        <v>0.48807458775266238</v>
      </c>
      <c r="S23" s="128">
        <v>0.47793008139723114</v>
      </c>
      <c r="T23" s="128">
        <v>0.51885820538822414</v>
      </c>
      <c r="U23" s="128">
        <v>0.47300362525751033</v>
      </c>
      <c r="V23" s="128">
        <v>0.49444353820665482</v>
      </c>
      <c r="W23" s="128">
        <v>0.54886753478664141</v>
      </c>
      <c r="X23" s="128">
        <v>0.58761364739458499</v>
      </c>
      <c r="Y23" s="128">
        <v>0.66896420321255856</v>
      </c>
      <c r="Z23" s="128">
        <f>'Fiscal Accounts'!Z23/'Fiscal Accounts'!Z$116*100</f>
        <v>0.73481517017004483</v>
      </c>
      <c r="AA23" s="128">
        <f>'Fiscal Accounts'!AA23/'Fiscal Accounts'!AA$116*100</f>
        <v>0.7481851980661185</v>
      </c>
      <c r="AB23" s="128">
        <f>'Fiscal Accounts'!AB23/'Fiscal Accounts'!AB$116*100</f>
        <v>0.75941193763433401</v>
      </c>
      <c r="AC23" s="128">
        <f>'Fiscal Accounts'!AC23/'Fiscal Accounts'!AC$116*100</f>
        <v>0.77600587415346101</v>
      </c>
      <c r="AD23" s="128">
        <f>'Fiscal Accounts'!AD23/'Fiscal Accounts'!AD$116*100</f>
        <v>0.79049619898378176</v>
      </c>
      <c r="AE23" s="128">
        <f>'Fiscal Accounts'!AE23/'Fiscal Accounts'!AE$116*100</f>
        <v>0.78336378353730807</v>
      </c>
      <c r="AF23" s="128">
        <f>'Fiscal Accounts'!AF23/'Fiscal Accounts'!AF$116*100</f>
        <v>0.76206314319182056</v>
      </c>
      <c r="AG23" s="37" t="s">
        <v>39</v>
      </c>
    </row>
    <row r="24" spans="1:33" ht="11.25" customHeight="1" outlineLevel="2" x14ac:dyDescent="0.2">
      <c r="B24" s="35" t="s">
        <v>40</v>
      </c>
      <c r="C24" s="36"/>
      <c r="D24" s="36"/>
      <c r="E24" s="36"/>
      <c r="F24" s="36"/>
      <c r="G24" s="36"/>
      <c r="H24" s="36"/>
      <c r="I24" s="36"/>
      <c r="J24" s="36"/>
      <c r="K24" s="128"/>
      <c r="L24" s="128"/>
      <c r="M24" s="128"/>
      <c r="N24" s="128"/>
      <c r="O24" s="128"/>
      <c r="P24" s="128"/>
      <c r="Q24" s="128"/>
      <c r="R24" s="128"/>
      <c r="S24" s="128"/>
      <c r="T24" s="128">
        <v>0.17537278272916657</v>
      </c>
      <c r="U24" s="128">
        <v>0.12578574949955898</v>
      </c>
      <c r="V24" s="128">
        <v>9.6637826587279416E-2</v>
      </c>
      <c r="W24" s="128">
        <v>0.11547698876280352</v>
      </c>
      <c r="X24" s="128">
        <v>2.2647385361225621E-2</v>
      </c>
      <c r="Y24" s="128">
        <v>0.13825492600005249</v>
      </c>
      <c r="Z24" s="128">
        <f>'Fiscal Accounts'!Z24/'Fiscal Accounts'!Z$116*100</f>
        <v>0.11171635442973418</v>
      </c>
      <c r="AA24" s="128">
        <f>'Fiscal Accounts'!AA24/'Fiscal Accounts'!AA$116*100</f>
        <v>7.7025987619932595E-2</v>
      </c>
      <c r="AB24" s="128">
        <f>'Fiscal Accounts'!AB24/'Fiscal Accounts'!AB$116*100</f>
        <v>7.9595309864942884E-2</v>
      </c>
      <c r="AC24" s="128">
        <f>'Fiscal Accounts'!AC24/'Fiscal Accounts'!AC$116*100</f>
        <v>5.9964415353150044E-2</v>
      </c>
      <c r="AD24" s="128">
        <f>'Fiscal Accounts'!AD24/'Fiscal Accounts'!AD$116*100</f>
        <v>7.0469716164798551E-2</v>
      </c>
      <c r="AE24" s="128">
        <f>'Fiscal Accounts'!AE24/'Fiscal Accounts'!AE$116*100</f>
        <v>7.7107074239812765E-2</v>
      </c>
      <c r="AF24" s="128">
        <f>'Fiscal Accounts'!AF24/'Fiscal Accounts'!AF$116*100</f>
        <v>4.2392853280627196E-2</v>
      </c>
      <c r="AG24" s="37" t="s">
        <v>41</v>
      </c>
    </row>
    <row r="25" spans="1:33" ht="11.25" customHeight="1" x14ac:dyDescent="0.2">
      <c r="A25" s="39"/>
      <c r="B25" s="40" t="s">
        <v>42</v>
      </c>
      <c r="C25" s="41">
        <v>3.7232972603290824</v>
      </c>
      <c r="D25" s="41">
        <v>1.8902272656113717</v>
      </c>
      <c r="E25" s="41">
        <v>4.3257149694866577</v>
      </c>
      <c r="F25" s="41">
        <v>2.5320892213891768</v>
      </c>
      <c r="G25" s="41">
        <v>3.2625897810043978</v>
      </c>
      <c r="H25" s="41">
        <v>5.4060666359701255</v>
      </c>
      <c r="I25" s="41">
        <v>5.3619183124898111</v>
      </c>
      <c r="J25" s="41">
        <v>3.2969339981757537</v>
      </c>
      <c r="K25" s="127">
        <v>3.7607063818607447</v>
      </c>
      <c r="L25" s="127">
        <v>3.5262951491750787</v>
      </c>
      <c r="M25" s="127">
        <v>2.8357261184403169</v>
      </c>
      <c r="N25" s="127">
        <v>2.167475054725247</v>
      </c>
      <c r="O25" s="127">
        <v>1.7631082232507507</v>
      </c>
      <c r="P25" s="127">
        <v>1.8213359801769298</v>
      </c>
      <c r="Q25" s="127">
        <v>2.2900982322587984</v>
      </c>
      <c r="R25" s="127">
        <v>2.090218257639465</v>
      </c>
      <c r="S25" s="127">
        <v>2.0735691084641452</v>
      </c>
      <c r="T25" s="127">
        <v>2.5452447289193483</v>
      </c>
      <c r="U25" s="127">
        <v>1.7476991881873323</v>
      </c>
      <c r="V25" s="127">
        <v>1.7979512654184417</v>
      </c>
      <c r="W25" s="127">
        <v>1.5964564071871097</v>
      </c>
      <c r="X25" s="127">
        <v>1.4811820039887655</v>
      </c>
      <c r="Y25" s="127">
        <v>1.7906209099643713</v>
      </c>
      <c r="Z25" s="127">
        <f>'Fiscal Accounts'!Z25/'Fiscal Accounts'!Z$116*100</f>
        <v>1.5278994176049601</v>
      </c>
      <c r="AA25" s="127">
        <f>'Fiscal Accounts'!AA25/'Fiscal Accounts'!AA$116*100</f>
        <v>1.3338174449311699</v>
      </c>
      <c r="AB25" s="127">
        <f>'Fiscal Accounts'!AB25/'Fiscal Accounts'!AB$116*100</f>
        <v>1.3692982606567898</v>
      </c>
      <c r="AC25" s="127">
        <f>'Fiscal Accounts'!AC25/'Fiscal Accounts'!AC$116*100</f>
        <v>1.3871394541250219</v>
      </c>
      <c r="AD25" s="127">
        <f>'Fiscal Accounts'!AD25/'Fiscal Accounts'!AD$116*100</f>
        <v>1.1504323506732799</v>
      </c>
      <c r="AE25" s="127">
        <f>'Fiscal Accounts'!AE25/'Fiscal Accounts'!AE$116*100</f>
        <v>1.2008072951321223</v>
      </c>
      <c r="AF25" s="127">
        <f>'Fiscal Accounts'!AF25/'Fiscal Accounts'!AF$116*100</f>
        <v>1.0277931439111831</v>
      </c>
      <c r="AG25" s="29" t="s">
        <v>43</v>
      </c>
    </row>
    <row r="26" spans="1:33" ht="11.25" customHeight="1" outlineLevel="2" x14ac:dyDescent="0.2">
      <c r="B26" s="35" t="s">
        <v>44</v>
      </c>
      <c r="C26" s="36">
        <v>0.77912325166619734</v>
      </c>
      <c r="D26" s="36">
        <v>0.17891408098545875</v>
      </c>
      <c r="E26" s="36">
        <v>2.2159566830202224</v>
      </c>
      <c r="F26" s="36">
        <v>1.1541920495381441</v>
      </c>
      <c r="G26" s="36">
        <v>2.4235323578426384</v>
      </c>
      <c r="H26" s="36">
        <v>4.2614181602474437</v>
      </c>
      <c r="I26" s="36">
        <v>3.9655126969558632</v>
      </c>
      <c r="J26" s="36">
        <v>2.0401477540907713</v>
      </c>
      <c r="K26" s="128">
        <v>1.9365583619483393</v>
      </c>
      <c r="L26" s="128">
        <v>1.6857275201379338</v>
      </c>
      <c r="M26" s="128">
        <v>1.3061767540492677</v>
      </c>
      <c r="N26" s="128">
        <v>0.69012969691304338</v>
      </c>
      <c r="O26" s="128">
        <v>0.61588939495608075</v>
      </c>
      <c r="P26" s="128">
        <v>0.59711636174827709</v>
      </c>
      <c r="Q26" s="128">
        <v>0.51888720416413725</v>
      </c>
      <c r="R26" s="128">
        <v>0.52744778840410289</v>
      </c>
      <c r="S26" s="128">
        <v>0.54557248677417836</v>
      </c>
      <c r="T26" s="128">
        <v>0.39817849841359987</v>
      </c>
      <c r="U26" s="128">
        <v>0.43901994476924316</v>
      </c>
      <c r="V26" s="128">
        <v>0.35209782034843551</v>
      </c>
      <c r="W26" s="128">
        <v>0.34280147786674448</v>
      </c>
      <c r="X26" s="128">
        <v>0.13982610392326325</v>
      </c>
      <c r="Y26" s="128">
        <v>6.6303799609707476E-2</v>
      </c>
      <c r="Z26" s="128">
        <f>'Fiscal Accounts'!Z26/'Fiscal Accounts'!Z$116*100</f>
        <v>7.4364381824047976E-2</v>
      </c>
      <c r="AA26" s="128">
        <f>'Fiscal Accounts'!AA26/'Fiscal Accounts'!AA$116*100</f>
        <v>5.8569802592346766E-2</v>
      </c>
      <c r="AB26" s="128">
        <f>'Fiscal Accounts'!AB26/'Fiscal Accounts'!AB$116*100</f>
        <v>5.5017639918544033E-2</v>
      </c>
      <c r="AC26" s="128">
        <f>'Fiscal Accounts'!AC26/'Fiscal Accounts'!AC$116*100</f>
        <v>3.4067547228696898E-2</v>
      </c>
      <c r="AD26" s="128">
        <f>'Fiscal Accounts'!AD26/'Fiscal Accounts'!AD$116*100</f>
        <v>8.4880030752566366E-2</v>
      </c>
      <c r="AE26" s="128">
        <f>'Fiscal Accounts'!AE26/'Fiscal Accounts'!AE$116*100</f>
        <v>8.0079320184455502E-2</v>
      </c>
      <c r="AF26" s="128">
        <f>'Fiscal Accounts'!AF26/'Fiscal Accounts'!AF$116*100</f>
        <v>0</v>
      </c>
      <c r="AG26" s="37" t="s">
        <v>45</v>
      </c>
    </row>
    <row r="27" spans="1:33" ht="11.25" customHeight="1" outlineLevel="2" x14ac:dyDescent="0.2">
      <c r="B27" s="35" t="s">
        <v>202</v>
      </c>
      <c r="C27" s="36">
        <v>2.3299942336833355</v>
      </c>
      <c r="D27" s="36">
        <v>0.91872380586033064</v>
      </c>
      <c r="E27" s="36">
        <v>1.4826642335766422</v>
      </c>
      <c r="F27" s="36">
        <v>0.99956113893091214</v>
      </c>
      <c r="G27" s="36">
        <v>0.51735527579161289</v>
      </c>
      <c r="H27" s="36">
        <v>0.86380245321069415</v>
      </c>
      <c r="I27" s="36">
        <v>1.1365017339843366</v>
      </c>
      <c r="J27" s="36">
        <v>0.96348956543679676</v>
      </c>
      <c r="K27" s="128">
        <v>0.98845890722557217</v>
      </c>
      <c r="L27" s="128">
        <v>1.0323323673357034</v>
      </c>
      <c r="M27" s="128">
        <v>0.89926258745305854</v>
      </c>
      <c r="N27" s="128">
        <v>1.0760699920031302</v>
      </c>
      <c r="O27" s="128">
        <v>0.89180444430168471</v>
      </c>
      <c r="P27" s="128">
        <v>0.94334413381618309</v>
      </c>
      <c r="Q27" s="128">
        <v>0.9795320177137754</v>
      </c>
      <c r="R27" s="128">
        <v>0.82531025645615974</v>
      </c>
      <c r="S27" s="128">
        <v>0.81632236549975512</v>
      </c>
      <c r="T27" s="128">
        <v>1.1288715370340188</v>
      </c>
      <c r="U27" s="128">
        <v>0.79469529757178592</v>
      </c>
      <c r="V27" s="128">
        <v>0.77096427569688641</v>
      </c>
      <c r="W27" s="128">
        <v>0.73974899728936416</v>
      </c>
      <c r="X27" s="128">
        <v>0.79910869233438508</v>
      </c>
      <c r="Y27" s="128">
        <v>1.1980001984159869</v>
      </c>
      <c r="Z27" s="128">
        <f>'Fiscal Accounts'!Z27/'Fiscal Accounts'!Z$116*100</f>
        <v>1.0187580746507248</v>
      </c>
      <c r="AA27" s="128">
        <f>'Fiscal Accounts'!AA27/'Fiscal Accounts'!AA$116*100</f>
        <v>0.88314189958339318</v>
      </c>
      <c r="AB27" s="128">
        <f>'Fiscal Accounts'!AB27/'Fiscal Accounts'!AB$116*100</f>
        <v>0.85130249770439603</v>
      </c>
      <c r="AC27" s="128">
        <f>'Fiscal Accounts'!AC27/'Fiscal Accounts'!AC$116*100</f>
        <v>0.87625568570641932</v>
      </c>
      <c r="AD27" s="128">
        <f>'Fiscal Accounts'!AD27/'Fiscal Accounts'!AD$116*100</f>
        <v>0.72143109393760563</v>
      </c>
      <c r="AE27" s="128">
        <f>'Fiscal Accounts'!AE27/'Fiscal Accounts'!AE$116*100</f>
        <v>0.69822135525284301</v>
      </c>
      <c r="AF27" s="128">
        <f>'Fiscal Accounts'!AF27/'Fiscal Accounts'!AF$116*100</f>
        <v>0.57675428632608583</v>
      </c>
      <c r="AG27" s="37" t="s">
        <v>46</v>
      </c>
    </row>
    <row r="28" spans="1:33" ht="11.25" customHeight="1" outlineLevel="2" x14ac:dyDescent="0.2">
      <c r="B28" s="35" t="s">
        <v>47</v>
      </c>
      <c r="C28" s="36"/>
      <c r="D28" s="36"/>
      <c r="E28" s="36"/>
      <c r="F28" s="36"/>
      <c r="G28" s="36"/>
      <c r="H28" s="36"/>
      <c r="I28" s="36"/>
      <c r="J28" s="36"/>
      <c r="K28" s="128"/>
      <c r="L28" s="128"/>
      <c r="M28" s="128"/>
      <c r="N28" s="128"/>
      <c r="O28" s="128"/>
      <c r="P28" s="128"/>
      <c r="Q28" s="128"/>
      <c r="R28" s="128">
        <v>0.59244058382482612</v>
      </c>
      <c r="S28" s="128">
        <v>3.2710059022938297E-2</v>
      </c>
      <c r="T28" s="128">
        <v>5.929116619408345E-2</v>
      </c>
      <c r="U28" s="128">
        <v>8.149932424788052E-2</v>
      </c>
      <c r="V28" s="128">
        <v>3.196251096753186E-2</v>
      </c>
      <c r="W28" s="128">
        <v>6.9849134319001735E-2</v>
      </c>
      <c r="X28" s="128">
        <v>9.9404821189936501E-2</v>
      </c>
      <c r="Y28" s="128">
        <v>3.6812204199711401E-2</v>
      </c>
      <c r="Z28" s="128">
        <f>'Fiscal Accounts'!Z28/'Fiscal Accounts'!Z$116*100</f>
        <v>5.6367522295853716E-3</v>
      </c>
      <c r="AA28" s="128">
        <f>'Fiscal Accounts'!AA28/'Fiscal Accounts'!AA$116*100</f>
        <v>1.147909058635968E-2</v>
      </c>
      <c r="AB28" s="128">
        <f>'Fiscal Accounts'!AB28/'Fiscal Accounts'!AB$116*100</f>
        <v>2.3278127251790998E-3</v>
      </c>
      <c r="AC28" s="128">
        <f>'Fiscal Accounts'!AC28/'Fiscal Accounts'!AC$116*100</f>
        <v>1.5753263177474598E-2</v>
      </c>
      <c r="AD28" s="128">
        <f>'Fiscal Accounts'!AD28/'Fiscal Accounts'!AD$116*100</f>
        <v>1.6078366166840524E-2</v>
      </c>
      <c r="AE28" s="128">
        <f>'Fiscal Accounts'!AE28/'Fiscal Accounts'!AE$116*100</f>
        <v>8.0542100548140132E-4</v>
      </c>
      <c r="AF28" s="128">
        <f>'Fiscal Accounts'!AF28/'Fiscal Accounts'!AF$116*100</f>
        <v>2.9890414421059781E-3</v>
      </c>
      <c r="AG28" s="37" t="s">
        <v>48</v>
      </c>
    </row>
    <row r="29" spans="1:33" ht="11.25" customHeight="1" outlineLevel="2" x14ac:dyDescent="0.2">
      <c r="B29" s="35" t="s">
        <v>49</v>
      </c>
      <c r="C29" s="36"/>
      <c r="D29" s="36"/>
      <c r="E29" s="36"/>
      <c r="F29" s="36"/>
      <c r="G29" s="36"/>
      <c r="H29" s="36"/>
      <c r="I29" s="36"/>
      <c r="J29" s="36"/>
      <c r="K29" s="128"/>
      <c r="L29" s="128"/>
      <c r="M29" s="128"/>
      <c r="N29" s="128"/>
      <c r="O29" s="128"/>
      <c r="P29" s="128"/>
      <c r="Q29" s="128"/>
      <c r="R29" s="128"/>
      <c r="S29" s="128">
        <v>0.36566401924269143</v>
      </c>
      <c r="T29" s="128">
        <v>0.24014939014936929</v>
      </c>
      <c r="U29" s="128">
        <v>0.26987040387741568</v>
      </c>
      <c r="V29" s="128">
        <v>0.28301077786274692</v>
      </c>
      <c r="W29" s="128">
        <v>0.2320650454097905</v>
      </c>
      <c r="X29" s="128">
        <v>0.22697553619937197</v>
      </c>
      <c r="Y29" s="128">
        <v>0.17562489086945648</v>
      </c>
      <c r="Z29" s="128">
        <f>'Fiscal Accounts'!Z29/'Fiscal Accounts'!Z$116*100</f>
        <v>0.18594491089885237</v>
      </c>
      <c r="AA29" s="128">
        <f>'Fiscal Accounts'!AA29/'Fiscal Accounts'!AA$116*100</f>
        <v>0.15038898453590321</v>
      </c>
      <c r="AB29" s="128">
        <f>'Fiscal Accounts'!AB29/'Fiscal Accounts'!AB$116*100</f>
        <v>0.13523980958822021</v>
      </c>
      <c r="AC29" s="128">
        <f>'Fiscal Accounts'!AC29/'Fiscal Accounts'!AC$116*100</f>
        <v>0.12966401990812293</v>
      </c>
      <c r="AD29" s="128">
        <f>'Fiscal Accounts'!AD29/'Fiscal Accounts'!AD$116*100</f>
        <v>9.6269278124524571E-2</v>
      </c>
      <c r="AE29" s="128">
        <f>'Fiscal Accounts'!AE29/'Fiscal Accounts'!AE$116*100</f>
        <v>0.15424916678421169</v>
      </c>
      <c r="AF29" s="128">
        <f>'Fiscal Accounts'!AF29/'Fiscal Accounts'!AF$116*100</f>
        <v>0.12981903594967301</v>
      </c>
      <c r="AG29" s="37" t="s">
        <v>50</v>
      </c>
    </row>
    <row r="30" spans="1:33" ht="11.25" customHeight="1" outlineLevel="2" x14ac:dyDescent="0.2">
      <c r="B30" s="35" t="s">
        <v>120</v>
      </c>
      <c r="C30" s="36">
        <v>0.61417977497954968</v>
      </c>
      <c r="D30" s="36">
        <v>0.79258937876558222</v>
      </c>
      <c r="E30" s="36">
        <v>0.62709405288979303</v>
      </c>
      <c r="F30" s="36">
        <v>0.37833603292012014</v>
      </c>
      <c r="G30" s="36">
        <v>0.32170214737014619</v>
      </c>
      <c r="H30" s="36">
        <v>0.28084602251198648</v>
      </c>
      <c r="I30" s="36">
        <v>0.25990388154961153</v>
      </c>
      <c r="J30" s="36">
        <v>0.2932966786481862</v>
      </c>
      <c r="K30" s="128">
        <v>0.83568911268683288</v>
      </c>
      <c r="L30" s="128">
        <v>0.80823526170144178</v>
      </c>
      <c r="M30" s="128">
        <v>0.63028677693799062</v>
      </c>
      <c r="N30" s="128">
        <v>0.40127536580907364</v>
      </c>
      <c r="O30" s="128">
        <v>0.25541438399298499</v>
      </c>
      <c r="P30" s="128">
        <v>0.28087548461246992</v>
      </c>
      <c r="Q30" s="128">
        <v>0.79167901038088595</v>
      </c>
      <c r="R30" s="128">
        <v>0.1450196289543762</v>
      </c>
      <c r="S30" s="128">
        <v>0.31330017792458181</v>
      </c>
      <c r="T30" s="128">
        <v>0.71875413712827685</v>
      </c>
      <c r="U30" s="128">
        <v>0.1626142177210069</v>
      </c>
      <c r="V30" s="128">
        <v>0.35991588054284113</v>
      </c>
      <c r="W30" s="128">
        <v>0.2119917523022089</v>
      </c>
      <c r="X30" s="128">
        <v>0.21586685034180875</v>
      </c>
      <c r="Y30" s="128">
        <v>0.31387981686950894</v>
      </c>
      <c r="Z30" s="128">
        <f>'Fiscal Accounts'!Z30/'Fiscal Accounts'!Z$116*100</f>
        <v>0.24319529800174958</v>
      </c>
      <c r="AA30" s="128">
        <f>'Fiscal Accounts'!AA30/'Fiscal Accounts'!AA$116*100</f>
        <v>0.23023766763316705</v>
      </c>
      <c r="AB30" s="128">
        <f>'Fiscal Accounts'!AB30/'Fiscal Accounts'!AB$116*100</f>
        <v>0.32541050072045019</v>
      </c>
      <c r="AC30" s="128">
        <f>'Fiscal Accounts'!AC30/'Fiscal Accounts'!AC$116*100</f>
        <v>0.33139893810430798</v>
      </c>
      <c r="AD30" s="128">
        <f>'Fiscal Accounts'!AD30/'Fiscal Accounts'!AD$116*100</f>
        <v>0.23177358169174286</v>
      </c>
      <c r="AE30" s="128">
        <f>'Fiscal Accounts'!AE30/'Fiscal Accounts'!AE$116*100</f>
        <v>0.26745203190513073</v>
      </c>
      <c r="AF30" s="128">
        <f>'Fiscal Accounts'!AF30/'Fiscal Accounts'!AF$116*100</f>
        <v>0.31823078019331819</v>
      </c>
      <c r="AG30" s="37" t="s">
        <v>52</v>
      </c>
    </row>
    <row r="31" spans="1:33" ht="15" customHeight="1" x14ac:dyDescent="0.2">
      <c r="B31" s="42" t="s">
        <v>53</v>
      </c>
      <c r="C31" s="32">
        <v>33.97969720132491</v>
      </c>
      <c r="D31" s="32">
        <v>27.277240787043045</v>
      </c>
      <c r="E31" s="32">
        <v>28.8433349288022</v>
      </c>
      <c r="F31" s="32">
        <v>26.198225640403667</v>
      </c>
      <c r="G31" s="32">
        <v>30.402290827591106</v>
      </c>
      <c r="H31" s="32">
        <v>36.801077748092084</v>
      </c>
      <c r="I31" s="32">
        <v>37.352177434578223</v>
      </c>
      <c r="J31" s="32">
        <v>34.042498795862954</v>
      </c>
      <c r="K31" s="129">
        <v>33.019732131267077</v>
      </c>
      <c r="L31" s="129">
        <v>31.534585368799391</v>
      </c>
      <c r="M31" s="129">
        <v>29.679963510068603</v>
      </c>
      <c r="N31" s="129">
        <v>30.154812568209028</v>
      </c>
      <c r="O31" s="129">
        <v>28.892055839377772</v>
      </c>
      <c r="P31" s="129">
        <v>29.655682144422673</v>
      </c>
      <c r="Q31" s="129">
        <v>29.587335905003371</v>
      </c>
      <c r="R31" s="129">
        <v>32.525183944084887</v>
      </c>
      <c r="S31" s="129">
        <v>33.206682126131732</v>
      </c>
      <c r="T31" s="129">
        <v>29.262570230253278</v>
      </c>
      <c r="U31" s="129">
        <v>28.932260107997585</v>
      </c>
      <c r="V31" s="129">
        <v>28.229094610166115</v>
      </c>
      <c r="W31" s="129">
        <v>29.192790158575111</v>
      </c>
      <c r="X31" s="129">
        <v>31.451843096166147</v>
      </c>
      <c r="Y31" s="129">
        <v>30.496122376112432</v>
      </c>
      <c r="Z31" s="129">
        <f>'Fiscal Accounts'!Z31/'Fiscal Accounts'!Z$116*100</f>
        <v>29.453524478487793</v>
      </c>
      <c r="AA31" s="129">
        <f>'Fiscal Accounts'!AA31/'Fiscal Accounts'!AA$116*100</f>
        <v>29.755967059844728</v>
      </c>
      <c r="AB31" s="129">
        <f>'Fiscal Accounts'!AB31/'Fiscal Accounts'!AB$116*100</f>
        <v>29.091374581355232</v>
      </c>
      <c r="AC31" s="129">
        <f>'Fiscal Accounts'!AC31/'Fiscal Accounts'!AC$116*100</f>
        <v>29.073600262609787</v>
      </c>
      <c r="AD31" s="129">
        <f>'Fiscal Accounts'!AD31/'Fiscal Accounts'!AD$116*100</f>
        <v>32.552415049232117</v>
      </c>
      <c r="AE31" s="129">
        <f>'Fiscal Accounts'!AE31/'Fiscal Accounts'!AE$116*100</f>
        <v>32.124143534557639</v>
      </c>
      <c r="AF31" s="129">
        <f>'Fiscal Accounts'!AF31/'Fiscal Accounts'!AF$116*100</f>
        <v>30.50018028075478</v>
      </c>
      <c r="AG31" s="43" t="s">
        <v>54</v>
      </c>
    </row>
    <row r="32" spans="1:33" ht="11.25" customHeight="1" x14ac:dyDescent="0.2">
      <c r="B32" s="26" t="s">
        <v>55</v>
      </c>
      <c r="C32" s="32">
        <v>26.441914417132669</v>
      </c>
      <c r="D32" s="32">
        <v>24.451292877877719</v>
      </c>
      <c r="E32" s="32">
        <v>21.6981273184157</v>
      </c>
      <c r="F32" s="32">
        <v>21.243080438389569</v>
      </c>
      <c r="G32" s="32">
        <v>26.219372145621339</v>
      </c>
      <c r="H32" s="32">
        <v>30.50890155098438</v>
      </c>
      <c r="I32" s="32">
        <v>29.556508934894723</v>
      </c>
      <c r="J32" s="32">
        <v>26.600553676644267</v>
      </c>
      <c r="K32" s="129">
        <v>24.983022099930452</v>
      </c>
      <c r="L32" s="129">
        <v>25.322385097246297</v>
      </c>
      <c r="M32" s="129">
        <v>25.036310346870543</v>
      </c>
      <c r="N32" s="129">
        <v>24.967328642104118</v>
      </c>
      <c r="O32" s="129">
        <v>24.120000390828356</v>
      </c>
      <c r="P32" s="129">
        <v>23.473298576271766</v>
      </c>
      <c r="Q32" s="129">
        <v>23.300872416115194</v>
      </c>
      <c r="R32" s="129">
        <v>23.161261039817006</v>
      </c>
      <c r="S32" s="129">
        <v>24.817607502132656</v>
      </c>
      <c r="T32" s="129">
        <v>24.271302724004681</v>
      </c>
      <c r="U32" s="129">
        <v>23.498023562227825</v>
      </c>
      <c r="V32" s="129">
        <v>23.45304013681632</v>
      </c>
      <c r="W32" s="129">
        <v>24.342830701729639</v>
      </c>
      <c r="X32" s="129">
        <v>24.439968913931239</v>
      </c>
      <c r="Y32" s="129">
        <v>24.454458802002225</v>
      </c>
      <c r="Z32" s="129">
        <f>'Fiscal Accounts'!Z32/'Fiscal Accounts'!Z$116*100</f>
        <v>25.040762434852027</v>
      </c>
      <c r="AA32" s="129">
        <f>'Fiscal Accounts'!AA32/'Fiscal Accounts'!AA$116*100</f>
        <v>24.653428747938467</v>
      </c>
      <c r="AB32" s="129">
        <f>'Fiscal Accounts'!AB32/'Fiscal Accounts'!AB$116*100</f>
        <v>24.276750357250275</v>
      </c>
      <c r="AC32" s="129">
        <f>'Fiscal Accounts'!AC32/'Fiscal Accounts'!AC$116*100</f>
        <v>24.638022044631303</v>
      </c>
      <c r="AD32" s="129">
        <f>'Fiscal Accounts'!AD32/'Fiscal Accounts'!AD$116*100</f>
        <v>25.577166615624041</v>
      </c>
      <c r="AE32" s="129">
        <f>'Fiscal Accounts'!AE32/'Fiscal Accounts'!AE$116*100</f>
        <v>24.839559851763362</v>
      </c>
      <c r="AF32" s="129">
        <f>'Fiscal Accounts'!AF32/'Fiscal Accounts'!AF$116*100</f>
        <v>23.424577130714923</v>
      </c>
      <c r="AG32" s="29" t="s">
        <v>56</v>
      </c>
    </row>
    <row r="33" spans="2:33" ht="11.25" customHeight="1" x14ac:dyDescent="0.2">
      <c r="B33" s="33" t="s">
        <v>57</v>
      </c>
      <c r="C33" s="32">
        <v>6.605114588781162</v>
      </c>
      <c r="D33" s="32">
        <v>6.4963702805820072</v>
      </c>
      <c r="E33" s="32">
        <v>6.8946691396434128</v>
      </c>
      <c r="F33" s="32">
        <v>6.8736827912312517</v>
      </c>
      <c r="G33" s="32">
        <v>7.7093948835882244</v>
      </c>
      <c r="H33" s="32">
        <v>7.362797746078602</v>
      </c>
      <c r="I33" s="32">
        <v>7.0295236183923304</v>
      </c>
      <c r="J33" s="32">
        <v>6.6321601722468548</v>
      </c>
      <c r="K33" s="129">
        <v>7.3133745284497174</v>
      </c>
      <c r="L33" s="129">
        <v>6.8646407880483009</v>
      </c>
      <c r="M33" s="129">
        <v>6.6009831793456568</v>
      </c>
      <c r="N33" s="129">
        <v>6.642434956324454</v>
      </c>
      <c r="O33" s="129">
        <v>6.6744913689911325</v>
      </c>
      <c r="P33" s="129">
        <v>6.4978247390551065</v>
      </c>
      <c r="Q33" s="129">
        <v>6.1197047862877847</v>
      </c>
      <c r="R33" s="129">
        <v>6.1647179397887859</v>
      </c>
      <c r="S33" s="129">
        <v>5.4513010852340757</v>
      </c>
      <c r="T33" s="129">
        <v>5.3049056751773005</v>
      </c>
      <c r="U33" s="129">
        <v>5.1856636068137263</v>
      </c>
      <c r="V33" s="129">
        <v>5.2098142583392244</v>
      </c>
      <c r="W33" s="129">
        <v>5.23801843319462</v>
      </c>
      <c r="X33" s="129">
        <v>5.1152273271732795</v>
      </c>
      <c r="Y33" s="129">
        <v>5.0539391481683325</v>
      </c>
      <c r="Z33" s="129">
        <f>'Fiscal Accounts'!Z33/'Fiscal Accounts'!Z$116*100</f>
        <v>4.5868222359782651</v>
      </c>
      <c r="AA33" s="129">
        <f>'Fiscal Accounts'!AA33/'Fiscal Accounts'!AA$116*100</f>
        <v>4.6846271865770577</v>
      </c>
      <c r="AB33" s="129">
        <f>'Fiscal Accounts'!AB33/'Fiscal Accounts'!AB$116*100</f>
        <v>4.4956778332617802</v>
      </c>
      <c r="AC33" s="129">
        <f>'Fiscal Accounts'!AC33/'Fiscal Accounts'!AC$116*100</f>
        <v>4.5488222699905574</v>
      </c>
      <c r="AD33" s="129">
        <f>'Fiscal Accounts'!AD33/'Fiscal Accounts'!AD$116*100</f>
        <v>4.6675591675222448</v>
      </c>
      <c r="AE33" s="129">
        <f>'Fiscal Accounts'!AE33/'Fiscal Accounts'!AE$116*100</f>
        <v>4.4859838132175938</v>
      </c>
      <c r="AF33" s="129">
        <f>'Fiscal Accounts'!AF33/'Fiscal Accounts'!AF$116*100</f>
        <v>3.9680077976073105</v>
      </c>
      <c r="AG33" s="34" t="s">
        <v>58</v>
      </c>
    </row>
    <row r="34" spans="2:33" ht="11.25" customHeight="1" outlineLevel="2" x14ac:dyDescent="0.2">
      <c r="B34" s="35" t="s">
        <v>59</v>
      </c>
      <c r="C34" s="36">
        <v>5.5048209089324267</v>
      </c>
      <c r="D34" s="36">
        <v>4.3851841249535939</v>
      </c>
      <c r="E34" s="36">
        <v>5.4938973315783173</v>
      </c>
      <c r="F34" s="36">
        <v>5.3590018843102918</v>
      </c>
      <c r="G34" s="36">
        <v>6.1500104701494536</v>
      </c>
      <c r="H34" s="36">
        <v>5.7289232517769975</v>
      </c>
      <c r="I34" s="36">
        <v>5.4569447303294574</v>
      </c>
      <c r="J34" s="36">
        <v>5.1517342130848789</v>
      </c>
      <c r="K34" s="128">
        <v>5.8460276445028159</v>
      </c>
      <c r="L34" s="128">
        <v>5.4728323223426374</v>
      </c>
      <c r="M34" s="128">
        <v>5.2735238498507142</v>
      </c>
      <c r="N34" s="128">
        <v>5.2964185097071939</v>
      </c>
      <c r="O34" s="128">
        <v>5.3224551763916903</v>
      </c>
      <c r="P34" s="128">
        <v>5.2220801065118074</v>
      </c>
      <c r="Q34" s="128">
        <v>5.1435741954211611</v>
      </c>
      <c r="R34" s="128">
        <v>5.1804147498211615</v>
      </c>
      <c r="S34" s="128">
        <v>4.6569255362663462</v>
      </c>
      <c r="T34" s="128">
        <v>4.5941376951282269</v>
      </c>
      <c r="U34" s="128">
        <v>4.4899976768186098</v>
      </c>
      <c r="V34" s="128">
        <v>4.512566337162526</v>
      </c>
      <c r="W34" s="128">
        <v>4.5247869227411019</v>
      </c>
      <c r="X34" s="128">
        <v>4.4020496951177224</v>
      </c>
      <c r="Y34" s="128">
        <v>4.3569474713037213</v>
      </c>
      <c r="Z34" s="128">
        <f>'Fiscal Accounts'!Z34/'Fiscal Accounts'!Z$116*100</f>
        <v>3.9535365186182219</v>
      </c>
      <c r="AA34" s="128">
        <f>'Fiscal Accounts'!AA34/'Fiscal Accounts'!AA$116*100</f>
        <v>4.0358167336741477</v>
      </c>
      <c r="AB34" s="128">
        <f>'Fiscal Accounts'!AB34/'Fiscal Accounts'!AB$116*100</f>
        <v>3.7987019875431347</v>
      </c>
      <c r="AC34" s="128">
        <f>'Fiscal Accounts'!AC34/'Fiscal Accounts'!AC$116*100</f>
        <v>3.8794046306187817</v>
      </c>
      <c r="AD34" s="128">
        <f>'Fiscal Accounts'!AD34/'Fiscal Accounts'!AD$116*100</f>
        <v>3.9941270468798264</v>
      </c>
      <c r="AE34" s="128">
        <f>'Fiscal Accounts'!AE34/'Fiscal Accounts'!AE$116*100</f>
        <v>3.8347220044147741</v>
      </c>
      <c r="AF34" s="128">
        <f>'Fiscal Accounts'!AF34/'Fiscal Accounts'!AF$116*100</f>
        <v>3.3780558157602023</v>
      </c>
      <c r="AG34" s="37" t="s">
        <v>60</v>
      </c>
    </row>
    <row r="35" spans="2:33" ht="11.25" customHeight="1" outlineLevel="2" x14ac:dyDescent="0.2">
      <c r="B35" s="35" t="s">
        <v>61</v>
      </c>
      <c r="C35" s="36">
        <v>1.1002936798487346</v>
      </c>
      <c r="D35" s="36">
        <v>2.1111861556284133</v>
      </c>
      <c r="E35" s="36">
        <v>1.4007718080650953</v>
      </c>
      <c r="F35" s="36">
        <v>1.5146809069209601</v>
      </c>
      <c r="G35" s="36">
        <v>1.5593844134387702</v>
      </c>
      <c r="H35" s="36">
        <v>1.6338744943016041</v>
      </c>
      <c r="I35" s="36">
        <v>1.5725788880628737</v>
      </c>
      <c r="J35" s="36">
        <v>1.4804259591619753</v>
      </c>
      <c r="K35" s="128">
        <v>1.4673468839469013</v>
      </c>
      <c r="L35" s="128">
        <v>1.3918084657056642</v>
      </c>
      <c r="M35" s="128">
        <v>1.3274593294949426</v>
      </c>
      <c r="N35" s="128">
        <v>1.3460164466172602</v>
      </c>
      <c r="O35" s="128">
        <v>1.352036192599442</v>
      </c>
      <c r="P35" s="128">
        <v>1.2757446325432991</v>
      </c>
      <c r="Q35" s="128">
        <v>0.97613059086662379</v>
      </c>
      <c r="R35" s="128">
        <v>0.98430318996762467</v>
      </c>
      <c r="S35" s="128">
        <v>0.79437554896773044</v>
      </c>
      <c r="T35" s="128">
        <v>0.71076798004907382</v>
      </c>
      <c r="U35" s="128">
        <v>0.69566592999511601</v>
      </c>
      <c r="V35" s="128">
        <v>0.69724792117669854</v>
      </c>
      <c r="W35" s="128">
        <v>0.71323151045351829</v>
      </c>
      <c r="X35" s="128">
        <v>0.7131776320555574</v>
      </c>
      <c r="Y35" s="128">
        <v>0.6969916768646115</v>
      </c>
      <c r="Z35" s="128">
        <f>'Fiscal Accounts'!Z35/'Fiscal Accounts'!Z$116*100</f>
        <v>0.63328571736004324</v>
      </c>
      <c r="AA35" s="128">
        <f>'Fiscal Accounts'!AA35/'Fiscal Accounts'!AA$116*100</f>
        <v>0.64881045290291095</v>
      </c>
      <c r="AB35" s="128">
        <f>'Fiscal Accounts'!AB35/'Fiscal Accounts'!AB$116*100</f>
        <v>0.62956703260341851</v>
      </c>
      <c r="AC35" s="128">
        <f>'Fiscal Accounts'!AC35/'Fiscal Accounts'!AC$116*100</f>
        <v>0.62525318016841258</v>
      </c>
      <c r="AD35" s="128">
        <f>'Fiscal Accounts'!AD35/'Fiscal Accounts'!AD$116*100</f>
        <v>0.64114670310685862</v>
      </c>
      <c r="AE35" s="128">
        <f>'Fiscal Accounts'!AE35/'Fiscal Accounts'!AE$116*100</f>
        <v>0.61429702522482843</v>
      </c>
      <c r="AF35" s="128">
        <f>'Fiscal Accounts'!AF35/'Fiscal Accounts'!AF$116*100</f>
        <v>0.55209797394126547</v>
      </c>
      <c r="AG35" s="37" t="s">
        <v>62</v>
      </c>
    </row>
    <row r="36" spans="2:33" ht="11.25" customHeight="1" outlineLevel="2" x14ac:dyDescent="0.2">
      <c r="B36" s="35" t="s">
        <v>63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f>'Fiscal Accounts'!Z36/'Fiscal Accounts'!Z$116*100</f>
        <v>0</v>
      </c>
      <c r="AA36" s="128">
        <f>'Fiscal Accounts'!AA36/'Fiscal Accounts'!AA$116*100</f>
        <v>0</v>
      </c>
      <c r="AB36" s="128">
        <f>'Fiscal Accounts'!AB36/'Fiscal Accounts'!AB$116*100</f>
        <v>6.740881311522573E-2</v>
      </c>
      <c r="AC36" s="128">
        <f>'Fiscal Accounts'!AC36/'Fiscal Accounts'!AC$116*100</f>
        <v>4.4164459203363871E-2</v>
      </c>
      <c r="AD36" s="128">
        <f>'Fiscal Accounts'!AD36/'Fiscal Accounts'!AD$116*100</f>
        <v>3.2285417535560024E-2</v>
      </c>
      <c r="AE36" s="128">
        <f>'Fiscal Accounts'!AE36/'Fiscal Accounts'!AE$116*100</f>
        <v>3.6964783577990226E-2</v>
      </c>
      <c r="AF36" s="128">
        <f>'Fiscal Accounts'!AF36/'Fiscal Accounts'!AF$116*100</f>
        <v>3.7854007905843076E-2</v>
      </c>
      <c r="AG36" s="37" t="s">
        <v>108</v>
      </c>
    </row>
    <row r="37" spans="2:33" ht="11.25" customHeight="1" x14ac:dyDescent="0.2">
      <c r="B37" s="33" t="s">
        <v>64</v>
      </c>
      <c r="C37" s="38">
        <v>2.407772458462405</v>
      </c>
      <c r="D37" s="38">
        <v>2.5119536970358411</v>
      </c>
      <c r="E37" s="38">
        <v>1.8637070719157594</v>
      </c>
      <c r="F37" s="38">
        <v>2.5632980780149972</v>
      </c>
      <c r="G37" s="38">
        <v>5.6679206516446072</v>
      </c>
      <c r="H37" s="38">
        <v>9.3263034379120562</v>
      </c>
      <c r="I37" s="38">
        <v>7.8761250176109927</v>
      </c>
      <c r="J37" s="38">
        <v>5.9003781752869262</v>
      </c>
      <c r="K37" s="127">
        <v>4.1919554312939491</v>
      </c>
      <c r="L37" s="127">
        <v>4.0561248516401545</v>
      </c>
      <c r="M37" s="127">
        <v>4.400482327861126</v>
      </c>
      <c r="N37" s="127">
        <v>3.8531493546113809</v>
      </c>
      <c r="O37" s="127">
        <v>3.2367703480573411</v>
      </c>
      <c r="P37" s="127">
        <v>2.8651966484676636</v>
      </c>
      <c r="Q37" s="127">
        <v>2.6508190346001799</v>
      </c>
      <c r="R37" s="127">
        <v>2.8969431127832723</v>
      </c>
      <c r="S37" s="127">
        <v>3.1733690987261918</v>
      </c>
      <c r="T37" s="127">
        <v>3.3561220113450987</v>
      </c>
      <c r="U37" s="127">
        <v>3.1616355777331089</v>
      </c>
      <c r="V37" s="127">
        <v>3.1135537268273326</v>
      </c>
      <c r="W37" s="127">
        <v>3.2098751174060873</v>
      </c>
      <c r="X37" s="127">
        <v>2.8721328112377114</v>
      </c>
      <c r="Y37" s="127">
        <v>2.694193194866378</v>
      </c>
      <c r="Z37" s="127">
        <f>'Fiscal Accounts'!Z37/'Fiscal Accounts'!Z$116*100</f>
        <v>2.4624457721992288</v>
      </c>
      <c r="AA37" s="127">
        <f>'Fiscal Accounts'!AA37/'Fiscal Accounts'!AA$116*100</f>
        <v>2.0574515767825292</v>
      </c>
      <c r="AB37" s="127">
        <f>'Fiscal Accounts'!AB37/'Fiscal Accounts'!AB$116*100</f>
        <v>2.2308736830754015</v>
      </c>
      <c r="AC37" s="127">
        <f>'Fiscal Accounts'!AC37/'Fiscal Accounts'!AC$116*100</f>
        <v>2.0771173686212356</v>
      </c>
      <c r="AD37" s="127">
        <f>'Fiscal Accounts'!AD37/'Fiscal Accounts'!AD$116*100</f>
        <v>2.0876988784453827</v>
      </c>
      <c r="AE37" s="127">
        <f>'Fiscal Accounts'!AE37/'Fiscal Accounts'!AE$116*100</f>
        <v>1.9299018651944082</v>
      </c>
      <c r="AF37" s="127">
        <f>'Fiscal Accounts'!AF37/'Fiscal Accounts'!AF$116*100</f>
        <v>1.856391037799261</v>
      </c>
      <c r="AG37" s="34" t="s">
        <v>65</v>
      </c>
    </row>
    <row r="38" spans="2:33" ht="11.25" customHeight="1" outlineLevel="2" x14ac:dyDescent="0.2">
      <c r="B38" s="35" t="s">
        <v>66</v>
      </c>
      <c r="C38" s="36">
        <v>1.563165666587238</v>
      </c>
      <c r="D38" s="36">
        <v>1.6308018481824567</v>
      </c>
      <c r="E38" s="36">
        <v>1.7126361134378365</v>
      </c>
      <c r="F38" s="36">
        <v>2.4144693180110162</v>
      </c>
      <c r="G38" s="36">
        <v>5.454914455671509</v>
      </c>
      <c r="H38" s="36">
        <v>9.1452416891032016</v>
      </c>
      <c r="I38" s="36">
        <v>7.7445902205240476</v>
      </c>
      <c r="J38" s="36">
        <v>5.7601145255660589</v>
      </c>
      <c r="K38" s="128">
        <v>3.9982253006839246</v>
      </c>
      <c r="L38" s="128">
        <v>3.6802965933707985</v>
      </c>
      <c r="M38" s="128">
        <v>4.1571359083257704</v>
      </c>
      <c r="N38" s="128">
        <v>3.6210396654942696</v>
      </c>
      <c r="O38" s="128">
        <v>3.0073257374972826</v>
      </c>
      <c r="P38" s="128">
        <v>2.632861726321333</v>
      </c>
      <c r="Q38" s="128">
        <v>2.4337478710671316</v>
      </c>
      <c r="R38" s="128">
        <v>2.626677433920416</v>
      </c>
      <c r="S38" s="128">
        <v>2.745615276753552</v>
      </c>
      <c r="T38" s="128">
        <v>2.8704184580735665</v>
      </c>
      <c r="U38" s="128">
        <v>2.6335814655308032</v>
      </c>
      <c r="V38" s="128">
        <v>2.5514036865148073</v>
      </c>
      <c r="W38" s="128">
        <v>2.6584150908896844</v>
      </c>
      <c r="X38" s="128">
        <v>2.2815090683204318</v>
      </c>
      <c r="Y38" s="128">
        <v>1.9092844924414714</v>
      </c>
      <c r="Z38" s="128">
        <f>'Fiscal Accounts'!Z38/'Fiscal Accounts'!Z$116*100</f>
        <v>1.733539004968629</v>
      </c>
      <c r="AA38" s="128">
        <f>'Fiscal Accounts'!AA38/'Fiscal Accounts'!AA$116*100</f>
        <v>1.3810113397738883</v>
      </c>
      <c r="AB38" s="128">
        <f>'Fiscal Accounts'!AB38/'Fiscal Accounts'!AB$116*100</f>
        <v>1.4148928413468724</v>
      </c>
      <c r="AC38" s="128">
        <f>'Fiscal Accounts'!AC38/'Fiscal Accounts'!AC$116*100</f>
        <v>1.3498341334492003</v>
      </c>
      <c r="AD38" s="128">
        <f>'Fiscal Accounts'!AD38/'Fiscal Accounts'!AD$116*100</f>
        <v>1.3567129082682632</v>
      </c>
      <c r="AE38" s="128">
        <f>'Fiscal Accounts'!AE38/'Fiscal Accounts'!AE$116*100</f>
        <v>1.2644517168595775</v>
      </c>
      <c r="AF38" s="128">
        <f>'Fiscal Accounts'!AF38/'Fiscal Accounts'!AF$116*100</f>
        <v>1.1342578339599876</v>
      </c>
      <c r="AG38" s="37" t="s">
        <v>67</v>
      </c>
    </row>
    <row r="39" spans="2:33" ht="11.25" customHeight="1" outlineLevel="2" x14ac:dyDescent="0.2">
      <c r="B39" s="35" t="s">
        <v>68</v>
      </c>
      <c r="C39" s="36">
        <v>0.84460679187516696</v>
      </c>
      <c r="D39" s="36">
        <v>0.88115184885338449</v>
      </c>
      <c r="E39" s="36">
        <v>0.15107095847792271</v>
      </c>
      <c r="F39" s="36">
        <v>0.14882876000398088</v>
      </c>
      <c r="G39" s="36">
        <v>0.21300619597309842</v>
      </c>
      <c r="H39" s="36">
        <v>0.18106174880885512</v>
      </c>
      <c r="I39" s="36">
        <v>0.13153479708694349</v>
      </c>
      <c r="J39" s="36">
        <v>0.14026364972086727</v>
      </c>
      <c r="K39" s="128">
        <v>0.19373013061002445</v>
      </c>
      <c r="L39" s="128">
        <v>0.37582825826935612</v>
      </c>
      <c r="M39" s="128">
        <v>0.24334641953535513</v>
      </c>
      <c r="N39" s="128">
        <v>0.23210968911711083</v>
      </c>
      <c r="O39" s="128">
        <v>0.22944461056005863</v>
      </c>
      <c r="P39" s="128">
        <v>0.23233492214633061</v>
      </c>
      <c r="Q39" s="128">
        <v>0.21707116353304831</v>
      </c>
      <c r="R39" s="128">
        <v>0.2702656788628568</v>
      </c>
      <c r="S39" s="128">
        <v>0.42775382197264022</v>
      </c>
      <c r="T39" s="128">
        <v>0.48570355327153258</v>
      </c>
      <c r="U39" s="128">
        <v>0.52805411220230514</v>
      </c>
      <c r="V39" s="128">
        <v>0.56215004031252513</v>
      </c>
      <c r="W39" s="128">
        <v>0.55146002651640291</v>
      </c>
      <c r="X39" s="128">
        <v>0.59062374291727948</v>
      </c>
      <c r="Y39" s="128">
        <v>0.78490870242490707</v>
      </c>
      <c r="Z39" s="128">
        <f>'Fiscal Accounts'!Z39/'Fiscal Accounts'!Z$116*100</f>
        <v>0.72890676723059988</v>
      </c>
      <c r="AA39" s="128">
        <f>'Fiscal Accounts'!AA39/'Fiscal Accounts'!AA$116*100</f>
        <v>0.67644023700864098</v>
      </c>
      <c r="AB39" s="128">
        <f>'Fiscal Accounts'!AB39/'Fiscal Accounts'!AB$116*100</f>
        <v>0.81598084172852892</v>
      </c>
      <c r="AC39" s="128">
        <f>'Fiscal Accounts'!AC39/'Fiscal Accounts'!AC$116*100</f>
        <v>0.72728323517203519</v>
      </c>
      <c r="AD39" s="128">
        <f>'Fiscal Accounts'!AD39/'Fiscal Accounts'!AD$116*100</f>
        <v>0.7309859701771193</v>
      </c>
      <c r="AE39" s="128">
        <f>'Fiscal Accounts'!AE39/'Fiscal Accounts'!AE$116*100</f>
        <v>0.66545014833483074</v>
      </c>
      <c r="AF39" s="128">
        <f>'Fiscal Accounts'!AF39/'Fiscal Accounts'!AF$116*100</f>
        <v>0.7221332038392736</v>
      </c>
      <c r="AG39" s="37" t="s">
        <v>69</v>
      </c>
    </row>
    <row r="40" spans="2:33" ht="11.25" customHeight="1" x14ac:dyDescent="0.2">
      <c r="B40" s="33" t="s">
        <v>70</v>
      </c>
      <c r="C40" s="38">
        <v>6.4354775985302588</v>
      </c>
      <c r="D40" s="38">
        <v>6.7495337051764315</v>
      </c>
      <c r="E40" s="38">
        <v>4.6252393203302624</v>
      </c>
      <c r="F40" s="38">
        <v>3.7587525874654215</v>
      </c>
      <c r="G40" s="38">
        <v>4.0849729278698845</v>
      </c>
      <c r="H40" s="38">
        <v>4.81750724590266</v>
      </c>
      <c r="I40" s="38">
        <v>4.5248310599539465</v>
      </c>
      <c r="J40" s="38">
        <v>3.850566395395473</v>
      </c>
      <c r="K40" s="127">
        <v>2.8012865827895612</v>
      </c>
      <c r="L40" s="127">
        <v>3.3592534516502583</v>
      </c>
      <c r="M40" s="127">
        <v>3.2690959545970468</v>
      </c>
      <c r="N40" s="127">
        <v>3.2500667898520423</v>
      </c>
      <c r="O40" s="127">
        <v>3.0484581099794443</v>
      </c>
      <c r="P40" s="127">
        <v>2.6117410216262624</v>
      </c>
      <c r="Q40" s="127">
        <v>2.6160420466972041</v>
      </c>
      <c r="R40" s="127">
        <v>2.6638830327513854</v>
      </c>
      <c r="S40" s="127">
        <v>2.8024338584191049</v>
      </c>
      <c r="T40" s="127">
        <v>2.7683731176170827</v>
      </c>
      <c r="U40" s="127">
        <v>2.5368586826026585</v>
      </c>
      <c r="V40" s="127">
        <v>2.361174225700065</v>
      </c>
      <c r="W40" s="127">
        <v>2.4016843384510209</v>
      </c>
      <c r="X40" s="127">
        <v>2.3739620022317642</v>
      </c>
      <c r="Y40" s="127">
        <v>2.9567590301241684</v>
      </c>
      <c r="Z40" s="127">
        <f>'Fiscal Accounts'!Z40/'Fiscal Accounts'!Z$116*100</f>
        <v>3.0105010793408429</v>
      </c>
      <c r="AA40" s="127">
        <f>'Fiscal Accounts'!AA40/'Fiscal Accounts'!AA$116*100</f>
        <v>2.8014991430957217</v>
      </c>
      <c r="AB40" s="127">
        <f>'Fiscal Accounts'!AB40/'Fiscal Accounts'!AB$116*100</f>
        <v>2.7798232455279912</v>
      </c>
      <c r="AC40" s="127">
        <f>'Fiscal Accounts'!AC40/'Fiscal Accounts'!AC$116*100</f>
        <v>2.790634451665309</v>
      </c>
      <c r="AD40" s="127">
        <f>'Fiscal Accounts'!AD40/'Fiscal Accounts'!AD$116*100</f>
        <v>2.9686462062140198</v>
      </c>
      <c r="AE40" s="127">
        <f>'Fiscal Accounts'!AE40/'Fiscal Accounts'!AE$116*100</f>
        <v>3.1981274778020778</v>
      </c>
      <c r="AF40" s="127">
        <f>'Fiscal Accounts'!AF40/'Fiscal Accounts'!AF$116*100</f>
        <v>3.209457480862655</v>
      </c>
      <c r="AG40" s="34" t="s">
        <v>71</v>
      </c>
    </row>
    <row r="41" spans="2:33" ht="11.25" customHeight="1" x14ac:dyDescent="0.2">
      <c r="B41" s="33" t="s">
        <v>72</v>
      </c>
      <c r="C41" s="38">
        <v>1.7178259645170373</v>
      </c>
      <c r="D41" s="38">
        <v>0.94913919962785875</v>
      </c>
      <c r="E41" s="38">
        <v>0.48761517290893863</v>
      </c>
      <c r="F41" s="38">
        <v>0.3057619556154948</v>
      </c>
      <c r="G41" s="38">
        <v>0.42674646439601294</v>
      </c>
      <c r="H41" s="38">
        <v>0.59958667223443896</v>
      </c>
      <c r="I41" s="38">
        <v>0.60946770414131923</v>
      </c>
      <c r="J41" s="38">
        <v>1.0458919656284298</v>
      </c>
      <c r="K41" s="127">
        <v>1.3981092599640319</v>
      </c>
      <c r="L41" s="127">
        <v>1.0226443157950718</v>
      </c>
      <c r="M41" s="127">
        <v>0.75430971641984168</v>
      </c>
      <c r="N41" s="127">
        <v>0.6935685648314357</v>
      </c>
      <c r="O41" s="127">
        <v>0.45428339713707344</v>
      </c>
      <c r="P41" s="127">
        <v>0.43947528465620672</v>
      </c>
      <c r="Q41" s="127">
        <v>0.36623167618720043</v>
      </c>
      <c r="R41" s="127">
        <v>0.2364431850947416</v>
      </c>
      <c r="S41" s="127">
        <v>0.17520673328155484</v>
      </c>
      <c r="T41" s="127">
        <v>0.28516227550487755</v>
      </c>
      <c r="U41" s="127">
        <v>0.25380119749269209</v>
      </c>
      <c r="V41" s="127">
        <v>0.14135533019443669</v>
      </c>
      <c r="W41" s="127">
        <v>0.11658805664698699</v>
      </c>
      <c r="X41" s="127">
        <v>0.1145986366854423</v>
      </c>
      <c r="Y41" s="127">
        <v>0.12096434523958198</v>
      </c>
      <c r="Z41" s="127">
        <f>'Fiscal Accounts'!Z41/'Fiscal Accounts'!Z$116*100</f>
        <v>0.11714936862692489</v>
      </c>
      <c r="AA41" s="127">
        <f>'Fiscal Accounts'!AA41/'Fiscal Accounts'!AA$116*100</f>
        <v>0.14899988559640778</v>
      </c>
      <c r="AB41" s="127">
        <f>'Fiscal Accounts'!AB41/'Fiscal Accounts'!AB$116*100</f>
        <v>0.11501960955152668</v>
      </c>
      <c r="AC41" s="127">
        <f>'Fiscal Accounts'!AC41/'Fiscal Accounts'!AC$116*100</f>
        <v>8.3959283668759405E-2</v>
      </c>
      <c r="AD41" s="127">
        <f>'Fiscal Accounts'!AD41/'Fiscal Accounts'!AD$116*100</f>
        <v>8.9733041078143616E-2</v>
      </c>
      <c r="AE41" s="127">
        <f>'Fiscal Accounts'!AE41/'Fiscal Accounts'!AE$116*100</f>
        <v>7.6589342075085262E-2</v>
      </c>
      <c r="AF41" s="127">
        <f>'Fiscal Accounts'!AF41/'Fiscal Accounts'!AF$116*100</f>
        <v>7.7315913966750055E-2</v>
      </c>
      <c r="AG41" s="34" t="s">
        <v>73</v>
      </c>
    </row>
    <row r="42" spans="2:33" ht="11.25" hidden="1" customHeight="1" outlineLevel="2" x14ac:dyDescent="0.2">
      <c r="B42" s="33" t="s">
        <v>74</v>
      </c>
      <c r="C42" s="38"/>
      <c r="D42" s="38"/>
      <c r="E42" s="38"/>
      <c r="F42" s="38"/>
      <c r="G42" s="38"/>
      <c r="H42" s="38"/>
      <c r="I42" s="38"/>
      <c r="J42" s="38"/>
      <c r="K42" s="127"/>
      <c r="L42" s="127"/>
      <c r="M42" s="127"/>
      <c r="N42" s="127"/>
      <c r="O42" s="127"/>
      <c r="P42" s="127"/>
      <c r="Q42" s="127">
        <v>0.51785150116181355</v>
      </c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208"/>
      <c r="AF42" s="208"/>
      <c r="AG42" s="34" t="s">
        <v>75</v>
      </c>
    </row>
    <row r="43" spans="2:33" ht="11.25" customHeight="1" collapsed="1" x14ac:dyDescent="0.2">
      <c r="B43" s="33" t="s">
        <v>76</v>
      </c>
      <c r="C43" s="38">
        <v>4.8946641455793802</v>
      </c>
      <c r="D43" s="38">
        <v>4.7814788143363849</v>
      </c>
      <c r="E43" s="38">
        <v>5.2347582864664348</v>
      </c>
      <c r="F43" s="38">
        <v>5.7203534936811833</v>
      </c>
      <c r="G43" s="38">
        <v>6.0765631616946472</v>
      </c>
      <c r="H43" s="38">
        <v>6.3216693682577487</v>
      </c>
      <c r="I43" s="38">
        <v>6.2239800662180347</v>
      </c>
      <c r="J43" s="38">
        <v>6.2599926248438198</v>
      </c>
      <c r="K43" s="127">
        <v>6.4020992097704443</v>
      </c>
      <c r="L43" s="127">
        <v>6.5796653064306154</v>
      </c>
      <c r="M43" s="127">
        <v>6.6080109737749249</v>
      </c>
      <c r="N43" s="127">
        <v>6.8121388245895629</v>
      </c>
      <c r="O43" s="127">
        <v>6.9483875663657351</v>
      </c>
      <c r="P43" s="127">
        <v>6.8782137745923215</v>
      </c>
      <c r="Q43" s="127">
        <v>7.2387561269009151</v>
      </c>
      <c r="R43" s="127">
        <v>7.0510690077843954</v>
      </c>
      <c r="S43" s="127">
        <v>8.4554167342277999</v>
      </c>
      <c r="T43" s="127">
        <v>8.5675331809183959</v>
      </c>
      <c r="U43" s="127">
        <v>8.756871731969909</v>
      </c>
      <c r="V43" s="127">
        <v>9.0237071163241538</v>
      </c>
      <c r="W43" s="127">
        <v>9.4547432672477818</v>
      </c>
      <c r="X43" s="127">
        <v>9.7710567424305577</v>
      </c>
      <c r="Y43" s="127">
        <v>9.8421053372281442</v>
      </c>
      <c r="Z43" s="127">
        <f>'Fiscal Accounts'!Z43/'Fiscal Accounts'!Z$116*100</f>
        <v>10.362863367044113</v>
      </c>
      <c r="AA43" s="127">
        <f>'Fiscal Accounts'!AA43/'Fiscal Accounts'!AA$116*100</f>
        <v>10.456661530579943</v>
      </c>
      <c r="AB43" s="127">
        <f>'Fiscal Accounts'!AB43/'Fiscal Accounts'!AB$116*100</f>
        <v>10.279604498080253</v>
      </c>
      <c r="AC43" s="127">
        <f>'Fiscal Accounts'!AC43/'Fiscal Accounts'!AC$116*100</f>
        <v>10.380515040632687</v>
      </c>
      <c r="AD43" s="127">
        <f>'Fiscal Accounts'!AD43/'Fiscal Accounts'!AD$116*100</f>
        <v>10.887478275593981</v>
      </c>
      <c r="AE43" s="127">
        <f>'Fiscal Accounts'!AE43/'Fiscal Accounts'!AE$116*100</f>
        <v>10.745596266840304</v>
      </c>
      <c r="AF43" s="127">
        <f>'Fiscal Accounts'!AF43/'Fiscal Accounts'!AF$116*100</f>
        <v>10.143760958504746</v>
      </c>
      <c r="AG43" s="34" t="s">
        <v>77</v>
      </c>
    </row>
    <row r="44" spans="2:33" ht="11.25" customHeight="1" outlineLevel="2" x14ac:dyDescent="0.2">
      <c r="B44" s="35" t="s">
        <v>78</v>
      </c>
      <c r="C44" s="36">
        <v>4.8946641455793802</v>
      </c>
      <c r="D44" s="36">
        <v>4.7814788143363849</v>
      </c>
      <c r="E44" s="36">
        <v>5.1278120138805789</v>
      </c>
      <c r="F44" s="36">
        <v>5.3449012313158937</v>
      </c>
      <c r="G44" s="36">
        <v>5.5936872401377107</v>
      </c>
      <c r="H44" s="36">
        <v>5.6994687971699953</v>
      </c>
      <c r="I44" s="36">
        <v>5.6396074015154589</v>
      </c>
      <c r="J44" s="36">
        <v>5.7757917318436798</v>
      </c>
      <c r="K44" s="128">
        <v>5.8751903060279451</v>
      </c>
      <c r="L44" s="128">
        <v>5.9893239799881925</v>
      </c>
      <c r="M44" s="128">
        <v>5.9638781286185329</v>
      </c>
      <c r="N44" s="128">
        <v>6.0313028350839275</v>
      </c>
      <c r="O44" s="128">
        <v>6.0940389430895436</v>
      </c>
      <c r="P44" s="128">
        <v>6.1625852976943705</v>
      </c>
      <c r="Q44" s="128">
        <v>6.2995390758482266</v>
      </c>
      <c r="R44" s="128">
        <v>6.0909133315191513</v>
      </c>
      <c r="S44" s="128">
        <v>6.4465555563501216</v>
      </c>
      <c r="T44" s="128">
        <v>6.3982831807481944</v>
      </c>
      <c r="U44" s="128">
        <v>6.5556980018825772</v>
      </c>
      <c r="V44" s="128">
        <v>6.7421390505690448</v>
      </c>
      <c r="W44" s="128">
        <v>7.0810578394781842</v>
      </c>
      <c r="X44" s="128">
        <v>7.3671371228538813</v>
      </c>
      <c r="Y44" s="128">
        <v>7.4815924630053612</v>
      </c>
      <c r="Z44" s="128">
        <f>'Fiscal Accounts'!Z44/'Fiscal Accounts'!Z$116*100</f>
        <v>7.7607891299770833</v>
      </c>
      <c r="AA44" s="128">
        <f>'Fiscal Accounts'!AA44/'Fiscal Accounts'!AA$116*100</f>
        <v>7.6794677495690147</v>
      </c>
      <c r="AB44" s="128">
        <f>'Fiscal Accounts'!AB44/'Fiscal Accounts'!AB$116*100</f>
        <v>7.6593934446654481</v>
      </c>
      <c r="AC44" s="128">
        <f>'Fiscal Accounts'!AC44/'Fiscal Accounts'!AC$116*100</f>
        <v>7.7568321980428498</v>
      </c>
      <c r="AD44" s="128">
        <f>'Fiscal Accounts'!AD44/'Fiscal Accounts'!AD$116*100</f>
        <v>8.143030827325255</v>
      </c>
      <c r="AE44" s="128">
        <f>'Fiscal Accounts'!AE44/'Fiscal Accounts'!AE$116*100</f>
        <v>7.9750045760147685</v>
      </c>
      <c r="AF44" s="128">
        <f>'Fiscal Accounts'!AF44/'Fiscal Accounts'!AF$116*100</f>
        <v>7.638299103050378</v>
      </c>
      <c r="AG44" s="37" t="s">
        <v>79</v>
      </c>
    </row>
    <row r="45" spans="2:33" ht="11.25" customHeight="1" outlineLevel="2" x14ac:dyDescent="0.2">
      <c r="B45" s="35" t="s">
        <v>80</v>
      </c>
      <c r="C45" s="36"/>
      <c r="D45" s="36"/>
      <c r="E45" s="36">
        <v>0.10694627258585616</v>
      </c>
      <c r="F45" s="36">
        <v>0.37545226236528878</v>
      </c>
      <c r="G45" s="36">
        <v>0.48287592155693654</v>
      </c>
      <c r="H45" s="36">
        <v>0.62220057108775317</v>
      </c>
      <c r="I45" s="36">
        <v>0.58437266470257487</v>
      </c>
      <c r="J45" s="36">
        <v>0.4842008930001393</v>
      </c>
      <c r="K45" s="128">
        <v>0.52690890374249866</v>
      </c>
      <c r="L45" s="128">
        <v>0.59034132644242288</v>
      </c>
      <c r="M45" s="128">
        <v>0.64413284515639158</v>
      </c>
      <c r="N45" s="128">
        <v>0.78083598950563571</v>
      </c>
      <c r="O45" s="128">
        <v>0.85434862327619099</v>
      </c>
      <c r="P45" s="128">
        <v>0.71562847689795173</v>
      </c>
      <c r="Q45" s="128">
        <v>0.9392170510526906</v>
      </c>
      <c r="R45" s="128">
        <v>0.96015567626524279</v>
      </c>
      <c r="S45" s="128">
        <v>2.0088611778776779</v>
      </c>
      <c r="T45" s="128">
        <v>2.0280805568509552</v>
      </c>
      <c r="U45" s="128">
        <v>2.0739271436437066</v>
      </c>
      <c r="V45" s="128">
        <v>2.1629466342065924</v>
      </c>
      <c r="W45" s="128">
        <v>2.2330242336319679</v>
      </c>
      <c r="X45" s="128">
        <v>2.3095316242578976</v>
      </c>
      <c r="Y45" s="128">
        <v>2.2794981369499325</v>
      </c>
      <c r="Z45" s="128">
        <f>'Fiscal Accounts'!Z45/'Fiscal Accounts'!Z$116*100</f>
        <v>2.3630895250681032</v>
      </c>
      <c r="AA45" s="128">
        <f>'Fiscal Accounts'!AA45/'Fiscal Accounts'!AA$116*100</f>
        <v>2.5208895492485115</v>
      </c>
      <c r="AB45" s="128">
        <f>'Fiscal Accounts'!AB45/'Fiscal Accounts'!AB$116*100</f>
        <v>2.4533362077939542</v>
      </c>
      <c r="AC45" s="128">
        <f>'Fiscal Accounts'!AC45/'Fiscal Accounts'!AC$116*100</f>
        <v>2.4894115857302115</v>
      </c>
      <c r="AD45" s="128">
        <f>'Fiscal Accounts'!AD45/'Fiscal Accounts'!AD$116*100</f>
        <v>2.6276850517449777</v>
      </c>
      <c r="AE45" s="128">
        <f>'Fiscal Accounts'!AE45/'Fiscal Accounts'!AE$116*100</f>
        <v>2.6468617846028728</v>
      </c>
      <c r="AF45" s="128">
        <f>'Fiscal Accounts'!AF45/'Fiscal Accounts'!AF$116*100</f>
        <v>2.447661852194885</v>
      </c>
      <c r="AG45" s="37" t="s">
        <v>39</v>
      </c>
    </row>
    <row r="46" spans="2:33" ht="11.25" customHeight="1" outlineLevel="2" x14ac:dyDescent="0.2">
      <c r="B46" s="35" t="s">
        <v>81</v>
      </c>
      <c r="C46" s="36"/>
      <c r="D46" s="36"/>
      <c r="E46" s="36"/>
      <c r="F46" s="36"/>
      <c r="G46" s="36"/>
      <c r="H46" s="36"/>
      <c r="I46" s="36"/>
      <c r="J46" s="36"/>
      <c r="K46" s="128"/>
      <c r="L46" s="128"/>
      <c r="M46" s="128"/>
      <c r="N46" s="128"/>
      <c r="O46" s="128"/>
      <c r="P46" s="128"/>
      <c r="Q46" s="128"/>
      <c r="R46" s="128"/>
      <c r="S46" s="128"/>
      <c r="T46" s="128">
        <v>0.1411694433192463</v>
      </c>
      <c r="U46" s="128">
        <v>0.12724658644362477</v>
      </c>
      <c r="V46" s="128">
        <v>0.11862143154851613</v>
      </c>
      <c r="W46" s="128">
        <v>0.14066119413762918</v>
      </c>
      <c r="X46" s="128">
        <v>9.4387995318778936E-2</v>
      </c>
      <c r="Y46" s="128">
        <v>8.1014737272849718E-2</v>
      </c>
      <c r="Z46" s="128">
        <f>'Fiscal Accounts'!Z46/'Fiscal Accounts'!Z$116*100</f>
        <v>0.23898471199892676</v>
      </c>
      <c r="AA46" s="128">
        <f>'Fiscal Accounts'!AA46/'Fiscal Accounts'!AA$116*100</f>
        <v>0.25630423176241751</v>
      </c>
      <c r="AB46" s="128">
        <f>'Fiscal Accounts'!AB46/'Fiscal Accounts'!AB$116*100</f>
        <v>0.166874845620851</v>
      </c>
      <c r="AC46" s="128">
        <f>'Fiscal Accounts'!AC46/'Fiscal Accounts'!AC$116*100</f>
        <v>0.1342712568596261</v>
      </c>
      <c r="AD46" s="128">
        <f>'Fiscal Accounts'!AD46/'Fiscal Accounts'!AD$116*100</f>
        <v>0.11676239652375073</v>
      </c>
      <c r="AE46" s="128">
        <f>'Fiscal Accounts'!AE46/'Fiscal Accounts'!AE$116*100</f>
        <v>0.12372990622266256</v>
      </c>
      <c r="AF46" s="128">
        <f>'Fiscal Accounts'!AF46/'Fiscal Accounts'!AF$116*100</f>
        <v>5.7800003259482556E-2</v>
      </c>
      <c r="AG46" s="37" t="s">
        <v>82</v>
      </c>
    </row>
    <row r="47" spans="2:33" ht="11.25" customHeight="1" x14ac:dyDescent="0.2">
      <c r="B47" s="33" t="s">
        <v>83</v>
      </c>
      <c r="C47" s="38"/>
      <c r="D47" s="38"/>
      <c r="E47" s="38"/>
      <c r="F47" s="38"/>
      <c r="G47" s="38"/>
      <c r="H47" s="38"/>
      <c r="I47" s="38">
        <v>1.4169267481419814</v>
      </c>
      <c r="J47" s="38">
        <v>1.199583649111295</v>
      </c>
      <c r="K47" s="127">
        <v>1.3109229869128995</v>
      </c>
      <c r="L47" s="127">
        <v>2.0128095840043949</v>
      </c>
      <c r="M47" s="127">
        <v>2.1016587517528111</v>
      </c>
      <c r="N47" s="127">
        <v>2.1560198436595259</v>
      </c>
      <c r="O47" s="127">
        <v>2.4869329689998798</v>
      </c>
      <c r="P47" s="127">
        <v>2.6024717431125475</v>
      </c>
      <c r="Q47" s="127">
        <v>2.210150094181349</v>
      </c>
      <c r="R47" s="127">
        <v>2.5057490075460378</v>
      </c>
      <c r="S47" s="127">
        <v>2.9357237155647935</v>
      </c>
      <c r="T47" s="127">
        <v>2.4816781452990249</v>
      </c>
      <c r="U47" s="127">
        <v>2.1619617910624078</v>
      </c>
      <c r="V47" s="127">
        <v>2.0507777283463575</v>
      </c>
      <c r="W47" s="127">
        <v>2.2063586044115642</v>
      </c>
      <c r="X47" s="127">
        <v>2.3640000194304656</v>
      </c>
      <c r="Y47" s="127">
        <v>2.3750843717185015</v>
      </c>
      <c r="Z47" s="127">
        <f>'Fiscal Accounts'!Z47/'Fiscal Accounts'!Z$116*100</f>
        <v>2.9596344839196447</v>
      </c>
      <c r="AA47" s="127">
        <f>'Fiscal Accounts'!AA47/'Fiscal Accounts'!AA$116*100</f>
        <v>2.9978915504955554</v>
      </c>
      <c r="AB47" s="127">
        <f>'Fiscal Accounts'!AB47/'Fiscal Accounts'!AB$116*100</f>
        <v>3.0313748756687233</v>
      </c>
      <c r="AC47" s="127">
        <f>'Fiscal Accounts'!AC47/'Fiscal Accounts'!AC$116*100</f>
        <v>3.3232836467342137</v>
      </c>
      <c r="AD47" s="127">
        <f>'Fiscal Accounts'!AD47/'Fiscal Accounts'!AD$116*100</f>
        <v>3.1337499272304092</v>
      </c>
      <c r="AE47" s="127">
        <f>'Fiscal Accounts'!AE47/'Fiscal Accounts'!AE$116*100</f>
        <v>2.8329959258274933</v>
      </c>
      <c r="AF47" s="127">
        <f>'Fiscal Accounts'!AF47/'Fiscal Accounts'!AF$116*100</f>
        <v>2.7498056863070759</v>
      </c>
      <c r="AG47" s="34" t="s">
        <v>84</v>
      </c>
    </row>
    <row r="48" spans="2:33" ht="11.25" customHeight="1" x14ac:dyDescent="0.2">
      <c r="B48" s="35" t="s">
        <v>85</v>
      </c>
      <c r="C48" s="36"/>
      <c r="D48" s="36"/>
      <c r="E48" s="36"/>
      <c r="F48" s="36"/>
      <c r="G48" s="36"/>
      <c r="H48" s="36"/>
      <c r="I48" s="36">
        <v>1.1573655450818672</v>
      </c>
      <c r="J48" s="36">
        <v>0.91675762797218552</v>
      </c>
      <c r="K48" s="128">
        <v>0.87732548051234815</v>
      </c>
      <c r="L48" s="128">
        <v>1.4861039728497041</v>
      </c>
      <c r="M48" s="128">
        <v>0.97774577315264977</v>
      </c>
      <c r="N48" s="128">
        <v>0.89703114345416768</v>
      </c>
      <c r="O48" s="128">
        <v>0.93463614155723274</v>
      </c>
      <c r="P48" s="128">
        <v>1.3173166009991069</v>
      </c>
      <c r="Q48" s="128">
        <v>1.2400630001885762</v>
      </c>
      <c r="R48" s="128">
        <v>1.4594749414555248</v>
      </c>
      <c r="S48" s="128">
        <v>1.8736973102224226</v>
      </c>
      <c r="T48" s="128">
        <v>1.5218872672348005</v>
      </c>
      <c r="U48" s="128">
        <v>1.2553971380371634</v>
      </c>
      <c r="V48" s="128">
        <v>1.2360113073376282</v>
      </c>
      <c r="W48" s="128">
        <v>1.4045601693501661</v>
      </c>
      <c r="X48" s="128">
        <v>1.4719367105976322</v>
      </c>
      <c r="Y48" s="128">
        <v>1.5593593922930782</v>
      </c>
      <c r="Z48" s="128">
        <f>'Fiscal Accounts'!Z48/'Fiscal Accounts'!Z$116*100</f>
        <v>1.9442720431421638</v>
      </c>
      <c r="AA48" s="128">
        <f>'Fiscal Accounts'!AA48/'Fiscal Accounts'!AA$116*100</f>
        <v>1.808236650796283</v>
      </c>
      <c r="AB48" s="128">
        <f>'Fiscal Accounts'!AB48/'Fiscal Accounts'!AB$116*100</f>
        <v>1.6956136145651639</v>
      </c>
      <c r="AC48" s="128">
        <f>'Fiscal Accounts'!AC48/'Fiscal Accounts'!AC$116*100</f>
        <v>1.9578209617171307</v>
      </c>
      <c r="AD48" s="128">
        <f>'Fiscal Accounts'!AD48/'Fiscal Accounts'!AD$116*100</f>
        <v>1.7998555760802319</v>
      </c>
      <c r="AE48" s="128">
        <f>'Fiscal Accounts'!AE48/'Fiscal Accounts'!AE$116*100</f>
        <v>1.3590582460158094</v>
      </c>
      <c r="AF48" s="128">
        <f>'Fiscal Accounts'!AF48/'Fiscal Accounts'!AF$116*100</f>
        <v>1.4287346362226383</v>
      </c>
      <c r="AG48" s="44" t="s">
        <v>86</v>
      </c>
    </row>
    <row r="49" spans="2:33" ht="11.25" customHeight="1" outlineLevel="2" x14ac:dyDescent="0.2">
      <c r="B49" s="45" t="s">
        <v>87</v>
      </c>
      <c r="C49" s="36"/>
      <c r="D49" s="36"/>
      <c r="E49" s="36"/>
      <c r="F49" s="36"/>
      <c r="G49" s="36"/>
      <c r="H49" s="36"/>
      <c r="I49" s="36">
        <v>0.25956120306011427</v>
      </c>
      <c r="J49" s="36">
        <v>0.28282602113910948</v>
      </c>
      <c r="K49" s="128">
        <v>0.43359750640055139</v>
      </c>
      <c r="L49" s="128">
        <v>0.52670561115469094</v>
      </c>
      <c r="M49" s="128">
        <v>1.1239129786001616</v>
      </c>
      <c r="N49" s="128">
        <v>1.2589887002053581</v>
      </c>
      <c r="O49" s="128">
        <v>1.5522968274426472</v>
      </c>
      <c r="P49" s="128">
        <v>1.2851551421134406</v>
      </c>
      <c r="Q49" s="128">
        <v>0.97008709399277315</v>
      </c>
      <c r="R49" s="128">
        <v>1.046274066090513</v>
      </c>
      <c r="S49" s="128">
        <v>1.0620264053423709</v>
      </c>
      <c r="T49" s="128">
        <v>0.95979087806422436</v>
      </c>
      <c r="U49" s="128">
        <v>0.90656465302524458</v>
      </c>
      <c r="V49" s="128">
        <v>0.81476642100872931</v>
      </c>
      <c r="W49" s="128">
        <v>0.80179843506139792</v>
      </c>
      <c r="X49" s="128">
        <v>0.89206330883283336</v>
      </c>
      <c r="Y49" s="128">
        <v>0.81572497942542321</v>
      </c>
      <c r="Z49" s="128">
        <f>'Fiscal Accounts'!Z49/'Fiscal Accounts'!Z$116*100</f>
        <v>1.0153624407774806</v>
      </c>
      <c r="AA49" s="128">
        <f>'Fiscal Accounts'!AA49/'Fiscal Accounts'!AA$116*100</f>
        <v>1.1896548996992726</v>
      </c>
      <c r="AB49" s="128">
        <f>'Fiscal Accounts'!AB49/'Fiscal Accounts'!AB$116*100</f>
        <v>1.3357612611035594</v>
      </c>
      <c r="AC49" s="128">
        <f>'Fiscal Accounts'!AC49/'Fiscal Accounts'!AC$116*100</f>
        <v>1.3654626850170832</v>
      </c>
      <c r="AD49" s="128">
        <f>'Fiscal Accounts'!AD49/'Fiscal Accounts'!AD$116*100</f>
        <v>1.3338943511501771</v>
      </c>
      <c r="AE49" s="128">
        <f>'Fiscal Accounts'!AE49/'Fiscal Accounts'!AE$116*100</f>
        <v>1.3894654480026829</v>
      </c>
      <c r="AF49" s="128">
        <f>'Fiscal Accounts'!AF49/'Fiscal Accounts'!AF$116*100</f>
        <v>1.3210710500844374</v>
      </c>
      <c r="AG49" s="44" t="s">
        <v>189</v>
      </c>
    </row>
    <row r="50" spans="2:33" ht="11.25" hidden="1" customHeight="1" outlineLevel="2" x14ac:dyDescent="0.2">
      <c r="B50" s="45" t="s">
        <v>88</v>
      </c>
      <c r="C50" s="36"/>
      <c r="D50" s="36"/>
      <c r="E50" s="36"/>
      <c r="F50" s="36"/>
      <c r="G50" s="36"/>
      <c r="H50" s="36"/>
      <c r="I50" s="36">
        <v>0</v>
      </c>
      <c r="J50" s="36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f>'Fiscal Accounts'!Z50/'Fiscal Accounts'!Z$116*100</f>
        <v>0</v>
      </c>
      <c r="AA50" s="128">
        <f>'Fiscal Accounts'!AA50/'Fiscal Accounts'!AA$116*100</f>
        <v>0</v>
      </c>
      <c r="AB50" s="128">
        <f>'Fiscal Accounts'!AB50/'Fiscal Accounts'!AB$116*100</f>
        <v>0</v>
      </c>
      <c r="AC50" s="128">
        <f>'Fiscal Accounts'!AC50/'Fiscal Accounts'!AC$116*100</f>
        <v>0</v>
      </c>
      <c r="AD50" s="128">
        <f>'Fiscal Accounts'!AD50/'Fiscal Accounts'!AD$116*100</f>
        <v>0</v>
      </c>
      <c r="AE50" s="209"/>
      <c r="AF50" s="209"/>
      <c r="AG50" s="44" t="s">
        <v>190</v>
      </c>
    </row>
    <row r="51" spans="2:33" ht="11.25" hidden="1" customHeight="1" outlineLevel="2" x14ac:dyDescent="0.2">
      <c r="B51" s="45" t="s">
        <v>89</v>
      </c>
      <c r="C51" s="36"/>
      <c r="D51" s="36"/>
      <c r="E51" s="36"/>
      <c r="F51" s="36"/>
      <c r="G51" s="36"/>
      <c r="H51" s="36"/>
      <c r="I51" s="36">
        <v>0</v>
      </c>
      <c r="J51" s="36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f>'Fiscal Accounts'!Z51/'Fiscal Accounts'!Z$116*100</f>
        <v>0</v>
      </c>
      <c r="AA51" s="128">
        <f>'Fiscal Accounts'!AA51/'Fiscal Accounts'!AA$116*100</f>
        <v>0</v>
      </c>
      <c r="AB51" s="128">
        <f>'Fiscal Accounts'!AB51/'Fiscal Accounts'!AB$116*100</f>
        <v>0</v>
      </c>
      <c r="AC51" s="128">
        <f>'Fiscal Accounts'!AC51/'Fiscal Accounts'!AC$116*100</f>
        <v>0</v>
      </c>
      <c r="AD51" s="128">
        <f>'Fiscal Accounts'!AD51/'Fiscal Accounts'!AD$116*100</f>
        <v>0</v>
      </c>
      <c r="AE51" s="209"/>
      <c r="AF51" s="209"/>
      <c r="AG51" s="44" t="s">
        <v>191</v>
      </c>
    </row>
    <row r="52" spans="2:33" ht="11.25" customHeight="1" x14ac:dyDescent="0.2">
      <c r="B52" s="176" t="s">
        <v>90</v>
      </c>
      <c r="C52" s="185">
        <v>4.3810596612624213</v>
      </c>
      <c r="D52" s="185">
        <v>2.9628171811191968</v>
      </c>
      <c r="E52" s="185">
        <v>2.5921383271508915</v>
      </c>
      <c r="F52" s="185">
        <v>2.0212315323812233</v>
      </c>
      <c r="G52" s="185">
        <v>2.2537740564279574</v>
      </c>
      <c r="H52" s="185">
        <v>2.0810370805988803</v>
      </c>
      <c r="I52" s="185">
        <v>1.8756547204361131</v>
      </c>
      <c r="J52" s="38">
        <v>1.711980694131467</v>
      </c>
      <c r="K52" s="127">
        <v>1.5652741007498485</v>
      </c>
      <c r="L52" s="127">
        <v>1.4272467996774989</v>
      </c>
      <c r="M52" s="127">
        <v>1.3017694431191349</v>
      </c>
      <c r="N52" s="127">
        <v>1.5599503082357131</v>
      </c>
      <c r="O52" s="127">
        <v>1.2706766312977504</v>
      </c>
      <c r="P52" s="127">
        <v>1.5783753647616559</v>
      </c>
      <c r="Q52" s="127">
        <v>1.5813171500987451</v>
      </c>
      <c r="R52" s="127">
        <v>1.6424557540683857</v>
      </c>
      <c r="S52" s="127">
        <v>1.8241562766791335</v>
      </c>
      <c r="T52" s="127">
        <v>1.5075283181429</v>
      </c>
      <c r="U52" s="127">
        <v>1.4412309745533212</v>
      </c>
      <c r="V52" s="127">
        <v>1.5526577510847519</v>
      </c>
      <c r="W52" s="127">
        <v>1.7155628843715793</v>
      </c>
      <c r="X52" s="127">
        <v>1.8289913747420186</v>
      </c>
      <c r="Y52" s="127">
        <v>1.4114133746571167</v>
      </c>
      <c r="Z52" s="127">
        <f>'Fiscal Accounts'!Z52/'Fiscal Accounts'!Z$116*100</f>
        <v>1.5413461277430072</v>
      </c>
      <c r="AA52" s="127">
        <f>'Fiscal Accounts'!AA52/'Fiscal Accounts'!AA$116*100</f>
        <v>1.5062978748112492</v>
      </c>
      <c r="AB52" s="127">
        <f>'Fiscal Accounts'!AB52/'Fiscal Accounts'!AB$116*100</f>
        <v>1.3443766120845964</v>
      </c>
      <c r="AC52" s="127">
        <f>'Fiscal Accounts'!AC52/'Fiscal Accounts'!AC$116*100</f>
        <v>1.4336899833185357</v>
      </c>
      <c r="AD52" s="127">
        <f>'Fiscal Accounts'!AD52/'Fiscal Accounts'!AD$116*100</f>
        <v>1.7423011195398619</v>
      </c>
      <c r="AE52" s="127">
        <f>'Fiscal Accounts'!AE52/'Fiscal Accounts'!AE$116*100</f>
        <v>1.5703651608063955</v>
      </c>
      <c r="AF52" s="127">
        <f>'Fiscal Accounts'!AF52/'Fiscal Accounts'!AF$116*100</f>
        <v>1.4198382556671292</v>
      </c>
      <c r="AG52" s="34" t="s">
        <v>91</v>
      </c>
    </row>
    <row r="53" spans="2:33" ht="11.25" customHeight="1" outlineLevel="2" x14ac:dyDescent="0.2">
      <c r="B53" s="96" t="s">
        <v>92</v>
      </c>
      <c r="C53" s="186">
        <v>2.8100736211127653</v>
      </c>
      <c r="D53" s="186">
        <v>0.97776545258553216</v>
      </c>
      <c r="E53" s="186">
        <v>0.9363407921502932</v>
      </c>
      <c r="F53" s="186">
        <v>0.64686383501150801</v>
      </c>
      <c r="G53" s="186">
        <v>0.66519385018393695</v>
      </c>
      <c r="H53" s="186">
        <v>0.42128273656594789</v>
      </c>
      <c r="I53" s="186">
        <v>0.32683857138903188</v>
      </c>
      <c r="J53" s="36">
        <v>0.38288983550545252</v>
      </c>
      <c r="K53" s="128">
        <v>0.33390467047076733</v>
      </c>
      <c r="L53" s="128">
        <v>0.18268312184834656</v>
      </c>
      <c r="M53" s="128">
        <v>0.14736383389221802</v>
      </c>
      <c r="N53" s="128">
        <v>0.13839115049043177</v>
      </c>
      <c r="O53" s="128">
        <v>0.11377548467159369</v>
      </c>
      <c r="P53" s="128">
        <v>0.10740798109607373</v>
      </c>
      <c r="Q53" s="128">
        <v>8.9966214941075581E-2</v>
      </c>
      <c r="R53" s="128">
        <v>7.6300756230221048E-2</v>
      </c>
      <c r="S53" s="128">
        <v>7.5898422765787246E-2</v>
      </c>
      <c r="T53" s="128">
        <v>7.92162247654285E-2</v>
      </c>
      <c r="U53" s="128">
        <v>6.7352271736927677E-2</v>
      </c>
      <c r="V53" s="128">
        <v>7.3828898572890489E-2</v>
      </c>
      <c r="W53" s="128">
        <v>5.9256953823119185E-2</v>
      </c>
      <c r="X53" s="128">
        <v>6.5362074207081539E-2</v>
      </c>
      <c r="Y53" s="128">
        <v>4.2877851482618398E-2</v>
      </c>
      <c r="Z53" s="128">
        <f>'Fiscal Accounts'!Z53/'Fiscal Accounts'!Z$116*100</f>
        <v>4.6927660128234842E-2</v>
      </c>
      <c r="AA53" s="128">
        <f>'Fiscal Accounts'!AA53/'Fiscal Accounts'!AA$116*100</f>
        <v>2.2293296768531895E-2</v>
      </c>
      <c r="AB53" s="128">
        <f>'Fiscal Accounts'!AB53/'Fiscal Accounts'!AB$116*100</f>
        <v>2.0509190960318117E-2</v>
      </c>
      <c r="AC53" s="128">
        <f>'Fiscal Accounts'!AC53/'Fiscal Accounts'!AC$116*100</f>
        <v>2.9847448212182111E-2</v>
      </c>
      <c r="AD53" s="128">
        <f>'Fiscal Accounts'!AD53/'Fiscal Accounts'!AD$116*100</f>
        <v>5.3872967156426727E-2</v>
      </c>
      <c r="AE53" s="128">
        <f>'Fiscal Accounts'!AE53/'Fiscal Accounts'!AE$116*100</f>
        <v>5.1287270153724709E-2</v>
      </c>
      <c r="AF53" s="128">
        <f>'Fiscal Accounts'!AF53/'Fiscal Accounts'!AF$116*100</f>
        <v>3.4929619711230923E-2</v>
      </c>
      <c r="AG53" s="47" t="s">
        <v>93</v>
      </c>
    </row>
    <row r="54" spans="2:33" ht="11.25" customHeight="1" outlineLevel="2" x14ac:dyDescent="0.2">
      <c r="B54" s="96" t="s">
        <v>94</v>
      </c>
      <c r="C54" s="186">
        <v>1.4476136836035456</v>
      </c>
      <c r="D54" s="186">
        <v>1.6652428087721574</v>
      </c>
      <c r="E54" s="186">
        <v>1.3828227832954409</v>
      </c>
      <c r="F54" s="186">
        <v>1.1351040016312046</v>
      </c>
      <c r="G54" s="186">
        <v>1.2897792534621846</v>
      </c>
      <c r="H54" s="186">
        <v>1.6025889784686373</v>
      </c>
      <c r="I54" s="186">
        <v>1.4338460617872928</v>
      </c>
      <c r="J54" s="36">
        <v>1.3290908586260144</v>
      </c>
      <c r="K54" s="128">
        <v>1.2313694302790814</v>
      </c>
      <c r="L54" s="128">
        <v>1.2445636778291522</v>
      </c>
      <c r="M54" s="128">
        <v>1.154405609226917</v>
      </c>
      <c r="N54" s="128">
        <v>1.4215591577452815</v>
      </c>
      <c r="O54" s="128">
        <v>1.1569011466261567</v>
      </c>
      <c r="P54" s="128">
        <v>1.4709673836655819</v>
      </c>
      <c r="Q54" s="128">
        <v>1.3973091025466839</v>
      </c>
      <c r="R54" s="128">
        <v>1.4736202981181468</v>
      </c>
      <c r="S54" s="128">
        <v>1.4039598292038522</v>
      </c>
      <c r="T54" s="128">
        <v>1.3476438400521877</v>
      </c>
      <c r="U54" s="128">
        <v>1.2585494703901474</v>
      </c>
      <c r="V54" s="128">
        <v>1.3513539554840759</v>
      </c>
      <c r="W54" s="128">
        <v>1.4347589944422734</v>
      </c>
      <c r="X54" s="128">
        <v>1.6375636332868488</v>
      </c>
      <c r="Y54" s="128">
        <v>1.2313961185138311</v>
      </c>
      <c r="Z54" s="128">
        <f>'Fiscal Accounts'!Z54/'Fiscal Accounts'!Z$116*100</f>
        <v>1.3600192789117669</v>
      </c>
      <c r="AA54" s="128">
        <f>'Fiscal Accounts'!AA54/'Fiscal Accounts'!AA$116*100</f>
        <v>1.3358172572855689</v>
      </c>
      <c r="AB54" s="128">
        <f>'Fiscal Accounts'!AB54/'Fiscal Accounts'!AB$116*100</f>
        <v>1.2629404361459096</v>
      </c>
      <c r="AC54" s="128">
        <f>'Fiscal Accounts'!AC54/'Fiscal Accounts'!AC$116*100</f>
        <v>1.1932660957353722</v>
      </c>
      <c r="AD54" s="128">
        <f>'Fiscal Accounts'!AD54/'Fiscal Accounts'!AD$116*100</f>
        <v>1.4565635198413063</v>
      </c>
      <c r="AE54" s="128">
        <f>'Fiscal Accounts'!AE54/'Fiscal Accounts'!AE$116*100</f>
        <v>1.2919389309871137</v>
      </c>
      <c r="AF54" s="128">
        <f>'Fiscal Accounts'!AF54/'Fiscal Accounts'!AF$116*100</f>
        <v>1.1929873447776422</v>
      </c>
      <c r="AG54" s="47" t="s">
        <v>95</v>
      </c>
    </row>
    <row r="55" spans="2:33" ht="11.25" customHeight="1" outlineLevel="2" x14ac:dyDescent="0.2">
      <c r="B55" s="96" t="s">
        <v>96</v>
      </c>
      <c r="C55" s="186">
        <v>0.12337235654611041</v>
      </c>
      <c r="D55" s="186">
        <v>0.31980891976150755</v>
      </c>
      <c r="E55" s="186">
        <v>0.18696900801723107</v>
      </c>
      <c r="F55" s="186">
        <v>0.14953980983656898</v>
      </c>
      <c r="G55" s="186">
        <v>9.6582126151704459E-2</v>
      </c>
      <c r="H55" s="186"/>
      <c r="I55" s="186"/>
      <c r="J55" s="36"/>
      <c r="K55" s="128"/>
      <c r="L55" s="128"/>
      <c r="M55" s="128"/>
      <c r="N55" s="128"/>
      <c r="O55" s="128"/>
      <c r="P55" s="128"/>
      <c r="Q55" s="128"/>
      <c r="R55" s="128">
        <v>9.2534699720018057E-2</v>
      </c>
      <c r="S55" s="128">
        <v>0.19231845391815292</v>
      </c>
      <c r="T55" s="128">
        <v>8.0668253325283601E-2</v>
      </c>
      <c r="U55" s="128">
        <v>0.11532923242624601</v>
      </c>
      <c r="V55" s="128">
        <v>0.1274748970277855</v>
      </c>
      <c r="W55" s="128">
        <v>0.22154693610618686</v>
      </c>
      <c r="X55" s="128">
        <v>0.12606566724808818</v>
      </c>
      <c r="Y55" s="128">
        <v>0.13713940466066729</v>
      </c>
      <c r="Z55" s="128">
        <f>'Fiscal Accounts'!Z55/'Fiscal Accounts'!Z$116*100</f>
        <v>0.13439918870300543</v>
      </c>
      <c r="AA55" s="128">
        <f>'Fiscal Accounts'!AA55/'Fiscal Accounts'!AA$116*100</f>
        <v>0.14818732075714861</v>
      </c>
      <c r="AB55" s="128">
        <f>'Fiscal Accounts'!AB55/'Fiscal Accounts'!AB$116*100</f>
        <v>6.0926984978368771E-2</v>
      </c>
      <c r="AC55" s="128">
        <f>'Fiscal Accounts'!AC55/'Fiscal Accounts'!AC$116*100</f>
        <v>7.0852152605701713E-2</v>
      </c>
      <c r="AD55" s="138">
        <f>'Fiscal Accounts'!AD55/'Fiscal Accounts'!AD$116*100</f>
        <v>6.0671430651919517E-2</v>
      </c>
      <c r="AE55" s="128">
        <f>'Fiscal Accounts'!AE55/'Fiscal Accounts'!AE$116*100</f>
        <v>4.9192098053178104E-2</v>
      </c>
      <c r="AF55" s="128">
        <f>'Fiscal Accounts'!AF55/'Fiscal Accounts'!AF$116*100</f>
        <v>4.6685735213858714E-2</v>
      </c>
      <c r="AG55" s="178" t="s">
        <v>97</v>
      </c>
    </row>
    <row r="56" spans="2:33" ht="11.25" hidden="1" customHeight="1" outlineLevel="2" x14ac:dyDescent="0.2">
      <c r="B56" s="96" t="s">
        <v>98</v>
      </c>
      <c r="C56" s="186"/>
      <c r="D56" s="186"/>
      <c r="E56" s="186"/>
      <c r="F56" s="186"/>
      <c r="G56" s="186"/>
      <c r="H56" s="186"/>
      <c r="I56" s="186"/>
      <c r="J56" s="36"/>
      <c r="K56" s="128"/>
      <c r="L56" s="128"/>
      <c r="M56" s="128"/>
      <c r="N56" s="128"/>
      <c r="O56" s="128"/>
      <c r="P56" s="128"/>
      <c r="Q56" s="128">
        <v>4.2256682494803986E-2</v>
      </c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38"/>
      <c r="AE56" s="162"/>
      <c r="AF56" s="162"/>
      <c r="AG56" s="178" t="s">
        <v>99</v>
      </c>
    </row>
    <row r="57" spans="2:33" ht="11.25" hidden="1" customHeight="1" outlineLevel="2" x14ac:dyDescent="0.2">
      <c r="B57" s="96" t="s">
        <v>100</v>
      </c>
      <c r="C57" s="186"/>
      <c r="D57" s="186"/>
      <c r="E57" s="186">
        <v>8.6005743687926295E-2</v>
      </c>
      <c r="F57" s="186">
        <v>8.9723885901941386E-2</v>
      </c>
      <c r="G57" s="186">
        <v>0.20221882663013119</v>
      </c>
      <c r="H57" s="186">
        <v>5.7165365564294975E-2</v>
      </c>
      <c r="I57" s="186">
        <v>0.11497008725978813</v>
      </c>
      <c r="J57" s="36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38"/>
      <c r="AE57" s="162"/>
      <c r="AF57" s="162"/>
      <c r="AG57" s="178" t="s">
        <v>101</v>
      </c>
    </row>
    <row r="58" spans="2:33" ht="11.25" hidden="1" customHeight="1" outlineLevel="2" x14ac:dyDescent="0.2">
      <c r="B58" s="96" t="s">
        <v>102</v>
      </c>
      <c r="C58" s="186"/>
      <c r="D58" s="186"/>
      <c r="E58" s="186"/>
      <c r="F58" s="186"/>
      <c r="G58" s="186"/>
      <c r="H58" s="186"/>
      <c r="I58" s="186"/>
      <c r="J58" s="36"/>
      <c r="K58" s="128"/>
      <c r="L58" s="128"/>
      <c r="M58" s="128"/>
      <c r="N58" s="128"/>
      <c r="O58" s="128"/>
      <c r="P58" s="128"/>
      <c r="Q58" s="128">
        <v>5.1785150116181358E-2</v>
      </c>
      <c r="R58" s="128"/>
      <c r="S58" s="128">
        <v>0.15197957079134128</v>
      </c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38"/>
      <c r="AE58" s="162"/>
      <c r="AF58" s="162"/>
      <c r="AG58" s="179" t="s">
        <v>82</v>
      </c>
    </row>
    <row r="59" spans="2:33" s="197" customFormat="1" ht="11.25" customHeight="1" outlineLevel="2" x14ac:dyDescent="0.2">
      <c r="B59" s="193" t="s">
        <v>208</v>
      </c>
      <c r="C59" s="194"/>
      <c r="D59" s="194"/>
      <c r="E59" s="194"/>
      <c r="F59" s="194"/>
      <c r="G59" s="194"/>
      <c r="H59" s="194"/>
      <c r="I59" s="194"/>
      <c r="J59" s="195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>
        <f>'Fiscal Accounts'!AC59/'Fiscal Accounts'!AC$116*100</f>
        <v>0.13972428676527954</v>
      </c>
      <c r="AD59" s="190">
        <f>'Fiscal Accounts'!AD59/'Fiscal Accounts'!AD$116*100</f>
        <v>0.1711932018902094</v>
      </c>
      <c r="AE59" s="173">
        <f>'Fiscal Accounts'!AE59/'Fiscal Accounts'!AE$116*100</f>
        <v>0.17794686161237916</v>
      </c>
      <c r="AF59" s="173">
        <f>'Fiscal Accounts'!AF59/'Fiscal Accounts'!AF$116*100</f>
        <v>0.14523555596439705</v>
      </c>
      <c r="AG59" s="196" t="s">
        <v>209</v>
      </c>
    </row>
    <row r="60" spans="2:33" ht="11.25" customHeight="1" x14ac:dyDescent="0.2">
      <c r="B60" s="177" t="s">
        <v>103</v>
      </c>
      <c r="C60" s="185">
        <v>7.5377827841922453</v>
      </c>
      <c r="D60" s="185">
        <v>2.825947909165321</v>
      </c>
      <c r="E60" s="185">
        <v>7.1452076103865014</v>
      </c>
      <c r="F60" s="185">
        <v>4.9551452020140996</v>
      </c>
      <c r="G60" s="185">
        <v>4.1829186819697686</v>
      </c>
      <c r="H60" s="185">
        <v>6.292176197107703</v>
      </c>
      <c r="I60" s="185">
        <v>7.6917445580624006</v>
      </c>
      <c r="J60" s="38">
        <v>7.2374447083566702</v>
      </c>
      <c r="K60" s="127">
        <v>7.7019857478150975</v>
      </c>
      <c r="L60" s="127">
        <v>6.2122002715530931</v>
      </c>
      <c r="M60" s="127">
        <v>4.6436531631980591</v>
      </c>
      <c r="N60" s="127">
        <v>5.1874839261049086</v>
      </c>
      <c r="O60" s="127">
        <v>4.772055448549418</v>
      </c>
      <c r="P60" s="127">
        <v>5.8560813127383557</v>
      </c>
      <c r="Q60" s="127">
        <v>5.9076033306381976</v>
      </c>
      <c r="R60" s="127">
        <v>8.6781769240148456</v>
      </c>
      <c r="S60" s="127">
        <v>8.3816792860504847</v>
      </c>
      <c r="T60" s="127">
        <v>5.4444617534300406</v>
      </c>
      <c r="U60" s="127">
        <v>5.4342365457697621</v>
      </c>
      <c r="V60" s="127">
        <v>4.6259957364130297</v>
      </c>
      <c r="W60" s="127">
        <v>4.8499594568454683</v>
      </c>
      <c r="X60" s="127">
        <v>4.3538164978135923</v>
      </c>
      <c r="Y60" s="127">
        <v>4.3964787587681844</v>
      </c>
      <c r="Z60" s="127">
        <f>'Fiscal Accounts'!Z60/'Fiscal Accounts'!Z$116*100</f>
        <v>4.0393102302563699</v>
      </c>
      <c r="AA60" s="127">
        <f>'Fiscal Accounts'!AA60/'Fiscal Accounts'!AA$116*100</f>
        <v>4.4146312372731238</v>
      </c>
      <c r="AB60" s="127">
        <f>'Fiscal Accounts'!AB60/'Fiscal Accounts'!AB$116*100</f>
        <v>4.7921403636622859</v>
      </c>
      <c r="AC60" s="211">
        <f>'Fiscal Accounts'!AC60/'Fiscal Accounts'!AC$116*100</f>
        <v>4.4324403320290902</v>
      </c>
      <c r="AD60" s="192">
        <f>'Fiscal Accounts'!AD60/'Fiscal Accounts'!AD$116*100</f>
        <v>6.1715365071935899</v>
      </c>
      <c r="AE60" s="211">
        <f>'Fiscal Accounts'!AE60/'Fiscal Accounts'!AE$116*100</f>
        <v>6.8982892225004147</v>
      </c>
      <c r="AF60" s="211">
        <f>'Fiscal Accounts'!AF60/'Fiscal Accounts'!AF$116*100</f>
        <v>5.252792915288528</v>
      </c>
      <c r="AG60" s="180" t="s">
        <v>104</v>
      </c>
    </row>
    <row r="61" spans="2:33" ht="11.25" customHeight="1" outlineLevel="2" x14ac:dyDescent="0.2">
      <c r="B61" s="96" t="s">
        <v>105</v>
      </c>
      <c r="C61" s="186">
        <v>3.7977229754193988</v>
      </c>
      <c r="D61" s="186">
        <v>2.825947909165321</v>
      </c>
      <c r="E61" s="186">
        <v>4.1937148498264927</v>
      </c>
      <c r="F61" s="186">
        <v>2.6798995435090616</v>
      </c>
      <c r="G61" s="186">
        <v>1.9269841709073487</v>
      </c>
      <c r="H61" s="186">
        <v>2.7514495958064487</v>
      </c>
      <c r="I61" s="186">
        <v>3.8238848134216248</v>
      </c>
      <c r="J61" s="36">
        <v>3.6833673364109969</v>
      </c>
      <c r="K61" s="128">
        <v>4.2514997683610973</v>
      </c>
      <c r="L61" s="128">
        <v>3.1129787424613302</v>
      </c>
      <c r="M61" s="128">
        <v>2.7009231944738494</v>
      </c>
      <c r="N61" s="128">
        <v>3.740194601965853</v>
      </c>
      <c r="O61" s="128">
        <v>3.0244418508990769</v>
      </c>
      <c r="P61" s="128">
        <v>4.060777773963907</v>
      </c>
      <c r="Q61" s="128">
        <v>4.9942062849846574</v>
      </c>
      <c r="R61" s="128">
        <v>4.630994830161721</v>
      </c>
      <c r="S61" s="128">
        <v>6.6087426095130404</v>
      </c>
      <c r="T61" s="128">
        <v>3.7625286715978778</v>
      </c>
      <c r="U61" s="128">
        <v>3.1597903100142886</v>
      </c>
      <c r="V61" s="128">
        <v>2.0556846490441898</v>
      </c>
      <c r="W61" s="128">
        <v>2.7184868278278715</v>
      </c>
      <c r="X61" s="128">
        <v>2.4341639126856549</v>
      </c>
      <c r="Y61" s="128">
        <v>2.6586359521734755</v>
      </c>
      <c r="Z61" s="128">
        <f>'Fiscal Accounts'!Z61/'Fiscal Accounts'!Z$116*100</f>
        <v>2.656608117071332</v>
      </c>
      <c r="AA61" s="128">
        <f>'Fiscal Accounts'!AA61/'Fiscal Accounts'!AA$116*100</f>
        <v>2.9779095492698056</v>
      </c>
      <c r="AB61" s="128">
        <f>'Fiscal Accounts'!AB61/'Fiscal Accounts'!AB$116*100</f>
        <v>3.1497035229419219</v>
      </c>
      <c r="AC61" s="173">
        <f>'Fiscal Accounts'!AC61/'Fiscal Accounts'!AC$116*100</f>
        <v>2.9931146842676322</v>
      </c>
      <c r="AD61" s="190">
        <f>'Fiscal Accounts'!AD61/'Fiscal Accounts'!AD$116*100</f>
        <v>3.6145190554615847</v>
      </c>
      <c r="AE61" s="173">
        <f>'Fiscal Accounts'!AE61/'Fiscal Accounts'!AE$116*100</f>
        <v>3.8852076247650502</v>
      </c>
      <c r="AF61" s="173">
        <f>'Fiscal Accounts'!AF61/'Fiscal Accounts'!AF$116*100</f>
        <v>2.9831790791647443</v>
      </c>
      <c r="AG61" s="178" t="s">
        <v>106</v>
      </c>
    </row>
    <row r="62" spans="2:33" ht="11.25" customHeight="1" outlineLevel="2" x14ac:dyDescent="0.2">
      <c r="B62" s="150" t="s">
        <v>107</v>
      </c>
      <c r="C62" s="186">
        <v>0</v>
      </c>
      <c r="D62" s="186">
        <v>0</v>
      </c>
      <c r="E62" s="186">
        <v>0</v>
      </c>
      <c r="F62" s="186">
        <v>0</v>
      </c>
      <c r="G62" s="186">
        <v>0</v>
      </c>
      <c r="H62" s="186">
        <v>0</v>
      </c>
      <c r="I62" s="186">
        <v>0</v>
      </c>
      <c r="J62" s="36">
        <v>0</v>
      </c>
      <c r="K62" s="128">
        <v>0</v>
      </c>
      <c r="L62" s="128">
        <v>0</v>
      </c>
      <c r="M62" s="128">
        <v>0</v>
      </c>
      <c r="N62" s="128">
        <v>0</v>
      </c>
      <c r="O62" s="128">
        <v>0</v>
      </c>
      <c r="P62" s="128">
        <v>0</v>
      </c>
      <c r="Q62" s="128">
        <v>0</v>
      </c>
      <c r="R62" s="128">
        <v>0</v>
      </c>
      <c r="S62" s="128">
        <v>0</v>
      </c>
      <c r="T62" s="128">
        <v>0</v>
      </c>
      <c r="U62" s="128">
        <v>0</v>
      </c>
      <c r="V62" s="128">
        <v>0</v>
      </c>
      <c r="W62" s="128">
        <v>0</v>
      </c>
      <c r="X62" s="128">
        <v>0</v>
      </c>
      <c r="Y62" s="128">
        <v>0</v>
      </c>
      <c r="Z62" s="128">
        <f>'Fiscal Accounts'!Z62/'Fiscal Accounts'!Z$116*100</f>
        <v>0</v>
      </c>
      <c r="AA62" s="128">
        <f>'Fiscal Accounts'!AA62/'Fiscal Accounts'!AA$116*100</f>
        <v>0</v>
      </c>
      <c r="AB62" s="128">
        <f>'Fiscal Accounts'!AB62/'Fiscal Accounts'!AB$116*100</f>
        <v>4.1086200086645389E-2</v>
      </c>
      <c r="AC62" s="173">
        <f>'Fiscal Accounts'!AC62/'Fiscal Accounts'!AC$116*100</f>
        <v>5.2625343996278315E-2</v>
      </c>
      <c r="AD62" s="190">
        <f>'Fiscal Accounts'!AD62/'Fiscal Accounts'!AD$116*100</f>
        <v>6.3147406776751236E-2</v>
      </c>
      <c r="AE62" s="173">
        <f>'Fiscal Accounts'!AE62/'Fiscal Accounts'!AE$116*100</f>
        <v>3.8156483420214216E-2</v>
      </c>
      <c r="AF62" s="173">
        <f>'Fiscal Accounts'!AF62/'Fiscal Accounts'!AF$116*100</f>
        <v>4.1767403386393426E-2</v>
      </c>
      <c r="AG62" s="179" t="s">
        <v>108</v>
      </c>
    </row>
    <row r="63" spans="2:33" ht="11.25" customHeight="1" outlineLevel="2" x14ac:dyDescent="0.2">
      <c r="B63" s="96" t="s">
        <v>109</v>
      </c>
      <c r="C63" s="186">
        <v>3.7400598087728469</v>
      </c>
      <c r="D63" s="186"/>
      <c r="E63" s="186">
        <v>2.9514927605600096</v>
      </c>
      <c r="F63" s="186">
        <v>2.275245658505038</v>
      </c>
      <c r="G63" s="186">
        <v>2.2559345110624194</v>
      </c>
      <c r="H63" s="186">
        <v>3.5407266013012548</v>
      </c>
      <c r="I63" s="186">
        <v>3.8678597446407759</v>
      </c>
      <c r="J63" s="36">
        <v>3.5540773719456733</v>
      </c>
      <c r="K63" s="128">
        <v>3.4504859794540002</v>
      </c>
      <c r="L63" s="128">
        <v>3.0992215290917629</v>
      </c>
      <c r="M63" s="128">
        <v>1.9427299687242094</v>
      </c>
      <c r="N63" s="128">
        <v>1.4472893241390552</v>
      </c>
      <c r="O63" s="128">
        <v>1.7476135976503406</v>
      </c>
      <c r="P63" s="128">
        <v>1.7953035387744489</v>
      </c>
      <c r="Q63" s="128">
        <v>0.91339704565353985</v>
      </c>
      <c r="R63" s="128">
        <v>4.0333018888951226</v>
      </c>
      <c r="S63" s="128">
        <v>1.7729366765374448</v>
      </c>
      <c r="T63" s="128">
        <v>1.6819330818321634</v>
      </c>
      <c r="U63" s="128">
        <v>2.151428387834144</v>
      </c>
      <c r="V63" s="128">
        <v>2.5703110873688404</v>
      </c>
      <c r="W63" s="128">
        <v>2.1314726290175972</v>
      </c>
      <c r="X63" s="128">
        <v>1.9196525851279376</v>
      </c>
      <c r="Y63" s="128">
        <v>1.7378428065947094</v>
      </c>
      <c r="Z63" s="128">
        <f>'Fiscal Accounts'!Z63/'Fiscal Accounts'!Z$116*100</f>
        <v>1.3827021131850381</v>
      </c>
      <c r="AA63" s="128">
        <f>'Fiscal Accounts'!AA63/'Fiscal Accounts'!AA$116*100</f>
        <v>1.4367216880033182</v>
      </c>
      <c r="AB63" s="128">
        <f>'Fiscal Accounts'!AB63/'Fiscal Accounts'!AB$116*100</f>
        <v>1.6013506406337183</v>
      </c>
      <c r="AC63" s="173">
        <f>'Fiscal Accounts'!AC63/'Fiscal Accounts'!AC$116*100</f>
        <v>1.3867003037651799</v>
      </c>
      <c r="AD63" s="190">
        <f>'Fiscal Accounts'!AD63/'Fiscal Accounts'!AD$116*100</f>
        <v>1.4867760130164105</v>
      </c>
      <c r="AE63" s="173">
        <f>'Fiscal Accounts'!AE63/'Fiscal Accounts'!AE$116*100</f>
        <v>1.384522479624561</v>
      </c>
      <c r="AF63" s="173">
        <f>'Fiscal Accounts'!AF63/'Fiscal Accounts'!AF$116*100</f>
        <v>0.87497629192544424</v>
      </c>
      <c r="AG63" s="178" t="s">
        <v>110</v>
      </c>
    </row>
    <row r="64" spans="2:33" ht="11.25" customHeight="1" outlineLevel="2" x14ac:dyDescent="0.2">
      <c r="B64" s="96" t="s">
        <v>111</v>
      </c>
      <c r="C64" s="186">
        <v>0</v>
      </c>
      <c r="D64" s="186">
        <v>0</v>
      </c>
      <c r="E64" s="186">
        <v>0</v>
      </c>
      <c r="F64" s="186">
        <v>0</v>
      </c>
      <c r="G64" s="186">
        <v>0</v>
      </c>
      <c r="H64" s="186">
        <v>0</v>
      </c>
      <c r="I64" s="186">
        <v>0</v>
      </c>
      <c r="J64" s="36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73">
        <f>'Fiscal Accounts'!AC64/'Fiscal Accounts'!AC$116*100</f>
        <v>7.7604902082407792E-2</v>
      </c>
      <c r="AD64" s="190">
        <f>'Fiscal Accounts'!AD64/'Fiscal Accounts'!AD$116*100</f>
        <v>0.10379796944011363</v>
      </c>
      <c r="AE64" s="173">
        <f>'Fiscal Accounts'!AE64/'Fiscal Accounts'!AE$116*100</f>
        <v>8.2804821767552758E-2</v>
      </c>
      <c r="AF64" s="173">
        <f>'Fiscal Accounts'!AF64/'Fiscal Accounts'!AF$116*100</f>
        <v>2.6564051687681656E-2</v>
      </c>
      <c r="AG64" s="178" t="s">
        <v>192</v>
      </c>
    </row>
    <row r="65" spans="2:34" ht="11.25" hidden="1" customHeight="1" outlineLevel="2" x14ac:dyDescent="0.2">
      <c r="B65" s="96" t="s">
        <v>112</v>
      </c>
      <c r="C65" s="186"/>
      <c r="D65" s="186"/>
      <c r="E65" s="186"/>
      <c r="F65" s="186"/>
      <c r="G65" s="186"/>
      <c r="H65" s="186"/>
      <c r="I65" s="186"/>
      <c r="J65" s="36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>
        <v>0.1230178479213291</v>
      </c>
      <c r="V65" s="128"/>
      <c r="W65" s="128"/>
      <c r="X65" s="128"/>
      <c r="Y65" s="128"/>
      <c r="Z65" s="128"/>
      <c r="AA65" s="128"/>
      <c r="AB65" s="128"/>
      <c r="AC65" s="128"/>
      <c r="AD65" s="138"/>
      <c r="AE65" s="162"/>
      <c r="AF65" s="162"/>
      <c r="AG65" s="178" t="s">
        <v>193</v>
      </c>
    </row>
    <row r="66" spans="2:34" ht="11.25" hidden="1" customHeight="1" outlineLevel="2" x14ac:dyDescent="0.2">
      <c r="B66" s="96" t="s">
        <v>113</v>
      </c>
      <c r="C66" s="186"/>
      <c r="D66" s="186"/>
      <c r="E66" s="186"/>
      <c r="F66" s="186"/>
      <c r="G66" s="186"/>
      <c r="H66" s="186"/>
      <c r="I66" s="186"/>
      <c r="J66" s="36"/>
      <c r="K66" s="128"/>
      <c r="L66" s="128"/>
      <c r="M66" s="128"/>
      <c r="N66" s="128"/>
      <c r="O66" s="128"/>
      <c r="P66" s="128"/>
      <c r="Q66" s="128"/>
      <c r="R66" s="128">
        <v>1.3880204958002709E-2</v>
      </c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38"/>
      <c r="AE66" s="162"/>
      <c r="AF66" s="162"/>
      <c r="AG66" s="178" t="s">
        <v>194</v>
      </c>
    </row>
    <row r="67" spans="2:34" ht="11.25" customHeight="1" outlineLevel="1" x14ac:dyDescent="0.2">
      <c r="B67" s="95" t="s">
        <v>205</v>
      </c>
      <c r="C67" s="187"/>
      <c r="D67" s="187"/>
      <c r="E67" s="187"/>
      <c r="F67" s="187"/>
      <c r="G67" s="187"/>
      <c r="H67" s="187"/>
      <c r="I67" s="187"/>
      <c r="J67" s="83"/>
      <c r="K67" s="83"/>
      <c r="L67" s="83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5"/>
      <c r="Z67" s="106"/>
      <c r="AA67" s="106"/>
      <c r="AB67" s="128"/>
      <c r="AC67" s="128"/>
      <c r="AD67" s="192">
        <f>'Fiscal Accounts'!AD67/'Fiscal Accounts'!AD$116*100</f>
        <v>1.0070940319388446</v>
      </c>
      <c r="AE67" s="192">
        <f>'Fiscal Accounts'!AE67/'Fiscal Accounts'!AE$116*100</f>
        <v>1.5904026346905895</v>
      </c>
      <c r="AF67" s="192">
        <f>'Fiscal Accounts'!AF67/'Fiscal Accounts'!AF$116*100</f>
        <v>1.3528701408119455</v>
      </c>
      <c r="AG67" s="178" t="s">
        <v>210</v>
      </c>
    </row>
    <row r="68" spans="2:34" ht="11.25" customHeight="1" outlineLevel="1" x14ac:dyDescent="0.2">
      <c r="B68" s="175" t="s">
        <v>207</v>
      </c>
      <c r="C68" s="187"/>
      <c r="D68" s="187"/>
      <c r="E68" s="187"/>
      <c r="F68" s="187"/>
      <c r="G68" s="187"/>
      <c r="H68" s="187"/>
      <c r="I68" s="187"/>
      <c r="J68" s="83"/>
      <c r="K68" s="83"/>
      <c r="L68" s="83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5"/>
      <c r="Z68" s="106"/>
      <c r="AA68" s="106"/>
      <c r="AB68" s="128"/>
      <c r="AC68" s="128"/>
      <c r="AD68" s="138">
        <f>'Fiscal Accounts'!AD68/'Fiscal Accounts'!AD$116*100</f>
        <v>0.43365577620740997</v>
      </c>
      <c r="AE68" s="138">
        <f>'Fiscal Accounts'!AE68/'Fiscal Accounts'!AE$116*100</f>
        <v>0.61418065670497302</v>
      </c>
      <c r="AF68" s="138">
        <f>'Fiscal Accounts'!AF68/'Fiscal Accounts'!AF$116*100</f>
        <v>0.37337156727327192</v>
      </c>
      <c r="AG68" s="178" t="s">
        <v>211</v>
      </c>
    </row>
    <row r="69" spans="2:34" ht="11.25" customHeight="1" outlineLevel="1" x14ac:dyDescent="0.2">
      <c r="B69" s="175" t="s">
        <v>206</v>
      </c>
      <c r="C69" s="187"/>
      <c r="D69" s="187"/>
      <c r="E69" s="187"/>
      <c r="F69" s="187"/>
      <c r="G69" s="187"/>
      <c r="H69" s="187"/>
      <c r="I69" s="187"/>
      <c r="J69" s="83"/>
      <c r="K69" s="83"/>
      <c r="L69" s="83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5"/>
      <c r="Z69" s="106"/>
      <c r="AA69" s="106"/>
      <c r="AB69" s="128"/>
      <c r="AC69" s="128"/>
      <c r="AD69" s="138">
        <f>'Fiscal Accounts'!AD69/'Fiscal Accounts'!AD$116*100</f>
        <v>0.57343825573143481</v>
      </c>
      <c r="AE69" s="138">
        <f>'Fiscal Accounts'!AE69/'Fiscal Accounts'!AE$116*100</f>
        <v>0.9762219779856165</v>
      </c>
      <c r="AF69" s="138">
        <f>'Fiscal Accounts'!AF69/'Fiscal Accounts'!AF$116*100</f>
        <v>0.97949857353867353</v>
      </c>
      <c r="AG69" s="178" t="s">
        <v>212</v>
      </c>
    </row>
    <row r="70" spans="2:34" s="48" customFormat="1" ht="11.25" hidden="1" customHeight="1" outlineLevel="2" x14ac:dyDescent="0.2">
      <c r="B70" s="177" t="s">
        <v>114</v>
      </c>
      <c r="C70" s="185"/>
      <c r="D70" s="185"/>
      <c r="E70" s="185"/>
      <c r="F70" s="185"/>
      <c r="G70" s="185"/>
      <c r="H70" s="185"/>
      <c r="I70" s="185"/>
      <c r="J70" s="38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>
        <v>2.430938810339911</v>
      </c>
      <c r="Y70" s="127">
        <v>1.2268643130725787</v>
      </c>
      <c r="Z70" s="127"/>
      <c r="AA70" s="127"/>
      <c r="AB70" s="128"/>
      <c r="AC70" s="128"/>
      <c r="AD70" s="138"/>
      <c r="AE70" s="162"/>
      <c r="AF70" s="162"/>
      <c r="AG70" s="180" t="s">
        <v>115</v>
      </c>
      <c r="AH70" s="11"/>
    </row>
    <row r="71" spans="2:34" ht="11.25" hidden="1" customHeight="1" outlineLevel="2" x14ac:dyDescent="0.2">
      <c r="B71" s="96" t="s">
        <v>116</v>
      </c>
      <c r="C71" s="186"/>
      <c r="D71" s="186"/>
      <c r="E71" s="186"/>
      <c r="F71" s="186"/>
      <c r="G71" s="186"/>
      <c r="H71" s="186"/>
      <c r="I71" s="186"/>
      <c r="J71" s="36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>
        <v>0.7050790417206888</v>
      </c>
      <c r="Y71" s="128">
        <v>0.42605943156143256</v>
      </c>
      <c r="Z71" s="128"/>
      <c r="AA71" s="128"/>
      <c r="AB71" s="128"/>
      <c r="AC71" s="128"/>
      <c r="AD71" s="138"/>
      <c r="AE71" s="162"/>
      <c r="AF71" s="162"/>
      <c r="AG71" s="178" t="s">
        <v>117</v>
      </c>
    </row>
    <row r="72" spans="2:34" ht="11.25" hidden="1" customHeight="1" outlineLevel="2" x14ac:dyDescent="0.2">
      <c r="B72" s="96" t="s">
        <v>118</v>
      </c>
      <c r="C72" s="186"/>
      <c r="D72" s="186"/>
      <c r="E72" s="186"/>
      <c r="F72" s="186"/>
      <c r="G72" s="186"/>
      <c r="H72" s="186"/>
      <c r="I72" s="186"/>
      <c r="J72" s="36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>
        <v>0.92008586477029908</v>
      </c>
      <c r="Y72" s="128">
        <v>0.39503399430978181</v>
      </c>
      <c r="Z72" s="128"/>
      <c r="AA72" s="128"/>
      <c r="AB72" s="128"/>
      <c r="AC72" s="128"/>
      <c r="AD72" s="138"/>
      <c r="AE72" s="162"/>
      <c r="AF72" s="162"/>
      <c r="AG72" s="178" t="s">
        <v>119</v>
      </c>
    </row>
    <row r="73" spans="2:34" ht="11.25" hidden="1" customHeight="1" outlineLevel="2" x14ac:dyDescent="0.2">
      <c r="B73" s="96" t="s">
        <v>120</v>
      </c>
      <c r="C73" s="186"/>
      <c r="D73" s="186"/>
      <c r="E73" s="186"/>
      <c r="F73" s="186"/>
      <c r="G73" s="186"/>
      <c r="H73" s="186"/>
      <c r="I73" s="186"/>
      <c r="J73" s="36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>
        <v>0.805773903848923</v>
      </c>
      <c r="Y73" s="128">
        <v>0.40577088720136428</v>
      </c>
      <c r="Z73" s="128"/>
      <c r="AA73" s="128"/>
      <c r="AB73" s="146"/>
      <c r="AC73" s="146"/>
      <c r="AD73" s="138"/>
      <c r="AE73" s="162"/>
      <c r="AF73" s="162"/>
      <c r="AG73" s="178" t="s">
        <v>121</v>
      </c>
    </row>
    <row r="74" spans="2:34" ht="11.25" customHeight="1" x14ac:dyDescent="0.2">
      <c r="B74" s="177" t="s">
        <v>120</v>
      </c>
      <c r="C74" s="185"/>
      <c r="D74" s="185"/>
      <c r="E74" s="185"/>
      <c r="F74" s="185"/>
      <c r="G74" s="185"/>
      <c r="H74" s="185"/>
      <c r="I74" s="185">
        <v>0.10392394162110261</v>
      </c>
      <c r="J74" s="38">
        <v>0.20450041086202245</v>
      </c>
      <c r="K74" s="127">
        <v>0.33472428352152594</v>
      </c>
      <c r="L74" s="127"/>
      <c r="M74" s="127"/>
      <c r="N74" s="127"/>
      <c r="O74" s="127"/>
      <c r="P74" s="127">
        <v>0.32630225541255103</v>
      </c>
      <c r="Q74" s="127">
        <v>0.37886015824998281</v>
      </c>
      <c r="R74" s="127">
        <v>0.6857459802530349</v>
      </c>
      <c r="S74" s="127">
        <v>7.395337948596834E-3</v>
      </c>
      <c r="T74" s="127">
        <v>-0.4531942471814433</v>
      </c>
      <c r="U74" s="127"/>
      <c r="V74" s="127">
        <v>0.1500587369367693</v>
      </c>
      <c r="W74" s="127"/>
      <c r="X74" s="127">
        <v>0.11961546255659988</v>
      </c>
      <c r="Y74" s="127">
        <v>6.9720083711574621E-2</v>
      </c>
      <c r="Z74" s="127">
        <f>'Fiscal Accounts'!Z74/'Fiscal Accounts'!Z$116*100</f>
        <v>0.37345181337939709</v>
      </c>
      <c r="AA74" s="127">
        <f>'Fiscal Accounts'!AA74/'Fiscal Accounts'!AA$116*100</f>
        <v>0.59439762884537728</v>
      </c>
      <c r="AB74" s="147">
        <f>'Fiscal Accounts'!AB74/'Fiscal Accounts'!AB$116*100</f>
        <v>2.248386044267477E-2</v>
      </c>
      <c r="AC74" s="147">
        <f>'Fiscal Accounts'!AC74/'Fiscal Accounts'!AC$116*100</f>
        <v>3.1378859493945391E-3</v>
      </c>
      <c r="AD74" s="139">
        <f>'Fiscal Accounts'!AD74/'Fiscal Accounts'!AD$116*100</f>
        <v>5.9984300234339358E-2</v>
      </c>
      <c r="AE74" s="139">
        <f>'Fiscal Accounts'!AE74/'Fiscal Accounts'!AE$116*100</f>
        <v>0.19981983340003462</v>
      </c>
      <c r="AF74" s="139">
        <f>'Fiscal Accounts'!AF74/'Fiscal Accounts'!AF$116*100</f>
        <v>1.3074582619744324</v>
      </c>
      <c r="AG74" s="180" t="s">
        <v>122</v>
      </c>
    </row>
    <row r="75" spans="2:34" ht="11.25" hidden="1" customHeight="1" outlineLevel="2" x14ac:dyDescent="0.2">
      <c r="B75" s="96" t="s">
        <v>123</v>
      </c>
      <c r="C75" s="186"/>
      <c r="D75" s="186"/>
      <c r="E75" s="186"/>
      <c r="F75" s="186"/>
      <c r="G75" s="186"/>
      <c r="H75" s="186"/>
      <c r="I75" s="186">
        <v>0.10392394162110261</v>
      </c>
      <c r="J75" s="36">
        <v>0.20450041086202245</v>
      </c>
      <c r="K75" s="128">
        <v>0.33472428352152594</v>
      </c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39"/>
      <c r="AE75" s="161"/>
      <c r="AF75" s="161"/>
      <c r="AG75" s="178" t="s">
        <v>195</v>
      </c>
    </row>
    <row r="76" spans="2:34" ht="11.25" hidden="1" customHeight="1" outlineLevel="2" x14ac:dyDescent="0.2">
      <c r="B76" s="96" t="s">
        <v>124</v>
      </c>
      <c r="C76" s="186"/>
      <c r="D76" s="186"/>
      <c r="E76" s="186"/>
      <c r="F76" s="186"/>
      <c r="G76" s="186"/>
      <c r="H76" s="186"/>
      <c r="I76" s="186"/>
      <c r="J76" s="36"/>
      <c r="K76" s="128"/>
      <c r="L76" s="128"/>
      <c r="M76" s="128"/>
      <c r="N76" s="128"/>
      <c r="O76" s="128"/>
      <c r="P76" s="128"/>
      <c r="Q76" s="128"/>
      <c r="R76" s="128">
        <v>0.22119125120763669</v>
      </c>
      <c r="S76" s="128">
        <v>7.395337948596834E-3</v>
      </c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39"/>
      <c r="AE76" s="161"/>
      <c r="AF76" s="161"/>
      <c r="AG76" s="178" t="s">
        <v>196</v>
      </c>
    </row>
    <row r="77" spans="2:34" ht="11.25" hidden="1" customHeight="1" outlineLevel="2" x14ac:dyDescent="0.2">
      <c r="B77" s="96" t="s">
        <v>125</v>
      </c>
      <c r="C77" s="186"/>
      <c r="D77" s="186"/>
      <c r="E77" s="186"/>
      <c r="F77" s="186"/>
      <c r="G77" s="186"/>
      <c r="H77" s="186"/>
      <c r="I77" s="186"/>
      <c r="J77" s="36"/>
      <c r="K77" s="128"/>
      <c r="L77" s="128"/>
      <c r="M77" s="128"/>
      <c r="N77" s="128"/>
      <c r="O77" s="128"/>
      <c r="P77" s="128"/>
      <c r="Q77" s="128">
        <v>0.31071090069708818</v>
      </c>
      <c r="R77" s="128">
        <v>0.2332179797453531</v>
      </c>
      <c r="S77" s="128"/>
      <c r="T77" s="128"/>
      <c r="U77" s="128"/>
      <c r="V77" s="128">
        <v>0.1500587369367693</v>
      </c>
      <c r="W77" s="128"/>
      <c r="X77" s="128">
        <v>0.10750341152480516</v>
      </c>
      <c r="Y77" s="128">
        <v>6.9720083711574621E-2</v>
      </c>
      <c r="Z77" s="128">
        <f>'Fiscal Accounts'!Z77/'Fiscal Accounts'!Z$116*100</f>
        <v>0</v>
      </c>
      <c r="AA77" s="128">
        <f>'Fiscal Accounts'!AA77/'Fiscal Accounts'!AA$116*100</f>
        <v>9.3509445787761436E-2</v>
      </c>
      <c r="AB77" s="146">
        <f>'Fiscal Accounts'!AB77/'Fiscal Accounts'!AB$116*100</f>
        <v>0</v>
      </c>
      <c r="AC77" s="146">
        <f>'Fiscal Accounts'!AC77/'Fiscal Accounts'!AC$116*100</f>
        <v>0</v>
      </c>
      <c r="AD77" s="139"/>
      <c r="AE77" s="161"/>
      <c r="AF77" s="161"/>
      <c r="AG77" s="178" t="s">
        <v>197</v>
      </c>
    </row>
    <row r="78" spans="2:34" ht="11.25" hidden="1" customHeight="1" outlineLevel="2" x14ac:dyDescent="0.2">
      <c r="B78" s="96" t="s">
        <v>126</v>
      </c>
      <c r="C78" s="186"/>
      <c r="D78" s="186"/>
      <c r="E78" s="186"/>
      <c r="F78" s="186"/>
      <c r="G78" s="186"/>
      <c r="H78" s="186"/>
      <c r="I78" s="186"/>
      <c r="J78" s="36"/>
      <c r="K78" s="128"/>
      <c r="L78" s="128"/>
      <c r="M78" s="128"/>
      <c r="N78" s="128"/>
      <c r="O78" s="128"/>
      <c r="P78" s="128"/>
      <c r="Q78" s="128"/>
      <c r="R78" s="128"/>
      <c r="S78" s="128"/>
      <c r="T78" s="128">
        <v>-0.4531942471814433</v>
      </c>
      <c r="U78" s="128"/>
      <c r="V78" s="128"/>
      <c r="W78" s="128"/>
      <c r="X78" s="128"/>
      <c r="Y78" s="128"/>
      <c r="Z78" s="128"/>
      <c r="AA78" s="128"/>
      <c r="AB78" s="146"/>
      <c r="AC78" s="146"/>
      <c r="AD78" s="139"/>
      <c r="AE78" s="161"/>
      <c r="AF78" s="161"/>
      <c r="AG78" s="178" t="s">
        <v>198</v>
      </c>
    </row>
    <row r="79" spans="2:34" s="197" customFormat="1" ht="11.25" customHeight="1" outlineLevel="2" x14ac:dyDescent="0.2">
      <c r="B79" s="193" t="s">
        <v>127</v>
      </c>
      <c r="C79" s="194"/>
      <c r="D79" s="194"/>
      <c r="E79" s="194"/>
      <c r="F79" s="194"/>
      <c r="G79" s="194"/>
      <c r="H79" s="194"/>
      <c r="I79" s="194"/>
      <c r="J79" s="195"/>
      <c r="K79" s="173"/>
      <c r="L79" s="173"/>
      <c r="M79" s="173"/>
      <c r="N79" s="173"/>
      <c r="O79" s="173"/>
      <c r="P79" s="173">
        <v>0.32630225541255103</v>
      </c>
      <c r="Q79" s="173">
        <v>6.8149257552894665E-2</v>
      </c>
      <c r="R79" s="173">
        <v>0.23133674930004514</v>
      </c>
      <c r="S79" s="173"/>
      <c r="T79" s="173"/>
      <c r="U79" s="173"/>
      <c r="V79" s="173"/>
      <c r="W79" s="173"/>
      <c r="X79" s="173">
        <v>1.2112051031794715E-2</v>
      </c>
      <c r="Y79" s="173"/>
      <c r="Z79" s="173"/>
      <c r="AA79" s="173"/>
      <c r="AB79" s="198">
        <f>'Fiscal Accounts'!AB81/'Fiscal Accounts'!AB$116*100</f>
        <v>2.248386044267477E-2</v>
      </c>
      <c r="AC79" s="198">
        <f>'Fiscal Accounts'!AC81/'Fiscal Accounts'!AC$116*100</f>
        <v>3.1378859493945391E-3</v>
      </c>
      <c r="AD79" s="190">
        <f>'Fiscal Accounts'!AD81/'Fiscal Accounts'!AD$116*100</f>
        <v>5.9984300234339358E-2</v>
      </c>
      <c r="AE79" s="190">
        <f>'Fiscal Accounts'!AE81/'Fiscal Accounts'!AE$116*100</f>
        <v>0.19981983340003462</v>
      </c>
      <c r="AF79" s="190">
        <f>'Fiscal Accounts'!AF81/'Fiscal Accounts'!AF$116*100</f>
        <v>0</v>
      </c>
      <c r="AG79" s="199" t="s">
        <v>199</v>
      </c>
    </row>
    <row r="80" spans="2:34" s="48" customFormat="1" ht="11.25" customHeight="1" outlineLevel="2" x14ac:dyDescent="0.2">
      <c r="B80" s="95" t="s">
        <v>128</v>
      </c>
      <c r="C80" s="185"/>
      <c r="D80" s="185"/>
      <c r="E80" s="185"/>
      <c r="F80" s="185"/>
      <c r="G80" s="185"/>
      <c r="H80" s="185"/>
      <c r="I80" s="185"/>
      <c r="J80" s="38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>
        <v>0.10750341152480516</v>
      </c>
      <c r="Y80" s="127">
        <v>0.3486004185578731</v>
      </c>
      <c r="Z80" s="127">
        <f>'Fiscal Accounts'!Z82/'Fiscal Accounts'!Z$116*100</f>
        <v>0</v>
      </c>
      <c r="AA80" s="127">
        <f>'Fiscal Accounts'!AA82/'Fiscal Accounts'!AA$116*100</f>
        <v>9.3509445787761436E-2</v>
      </c>
      <c r="AB80" s="147">
        <f>'Fiscal Accounts'!AB82/'Fiscal Accounts'!AB$116*100</f>
        <v>0</v>
      </c>
      <c r="AC80" s="147">
        <f>'Fiscal Accounts'!AC82/'Fiscal Accounts'!AC$116*100</f>
        <v>0</v>
      </c>
      <c r="AD80" s="200">
        <f>'Fiscal Accounts'!AD82/'Fiscal Accounts'!AD$116*100</f>
        <v>1.2140113384808613E-2</v>
      </c>
      <c r="AE80" s="200">
        <f>'Fiscal Accounts'!AE82/'Fiscal Accounts'!AE$116*100</f>
        <v>0.16162294424375948</v>
      </c>
      <c r="AF80" s="200">
        <f>'Fiscal Accounts'!AF82/'Fiscal Accounts'!AF$116*100</f>
        <v>0.51535197277689282</v>
      </c>
      <c r="AG80" s="182" t="s">
        <v>129</v>
      </c>
      <c r="AH80" s="11"/>
    </row>
    <row r="81" spans="2:33" s="48" customFormat="1" ht="11.25" hidden="1" customHeight="1" x14ac:dyDescent="0.2">
      <c r="B81" s="95"/>
      <c r="C81" s="188"/>
      <c r="D81" s="188"/>
      <c r="E81" s="188"/>
      <c r="F81" s="188"/>
      <c r="G81" s="188"/>
      <c r="H81" s="188"/>
      <c r="I81" s="188"/>
      <c r="J81" s="5"/>
      <c r="K81" s="5"/>
      <c r="L81" s="5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39"/>
      <c r="AC81" s="139"/>
      <c r="AD81" s="190" t="e">
        <f>'Fiscal Accounts'!#REF!/'Fiscal Accounts'!AD$116*100</f>
        <v>#REF!</v>
      </c>
      <c r="AE81" s="210"/>
      <c r="AF81" s="210"/>
      <c r="AG81" s="182"/>
    </row>
    <row r="82" spans="2:33" s="48" customFormat="1" ht="11.25" customHeight="1" x14ac:dyDescent="0.2">
      <c r="B82" s="95" t="s">
        <v>203</v>
      </c>
      <c r="C82" s="188"/>
      <c r="D82" s="188"/>
      <c r="E82" s="188"/>
      <c r="F82" s="188"/>
      <c r="G82" s="188"/>
      <c r="H82" s="188"/>
      <c r="I82" s="188"/>
      <c r="J82" s="5"/>
      <c r="K82" s="5"/>
      <c r="L82" s="5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39"/>
      <c r="AC82" s="127"/>
      <c r="AD82" s="139">
        <f>'Fiscal Accounts'!AD83/'Fiscal Accounts'!AD$116*100</f>
        <v>0.73158751279533651</v>
      </c>
      <c r="AE82" s="139">
        <f>'Fiscal Accounts'!AE83/'Fiscal Accounts'!AE$116*100</f>
        <v>2.4851682650067937E-2</v>
      </c>
      <c r="AF82" s="139">
        <f>'Fiscal Accounts'!AF83/'Fiscal Accounts'!AF$116*100</f>
        <v>0</v>
      </c>
      <c r="AG82" s="183" t="s">
        <v>213</v>
      </c>
    </row>
    <row r="83" spans="2:33" s="48" customFormat="1" ht="11.25" customHeight="1" x14ac:dyDescent="0.2">
      <c r="B83" s="175" t="s">
        <v>204</v>
      </c>
      <c r="C83" s="188"/>
      <c r="D83" s="188"/>
      <c r="E83" s="188"/>
      <c r="F83" s="188"/>
      <c r="G83" s="188"/>
      <c r="H83" s="188"/>
      <c r="I83" s="188"/>
      <c r="J83" s="5"/>
      <c r="K83" s="5"/>
      <c r="L83" s="5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39"/>
      <c r="AC83" s="127"/>
      <c r="AD83" s="190">
        <f>'Fiscal Accounts'!AD84/'Fiscal Accounts'!AD$116*100</f>
        <v>0.73158751279533651</v>
      </c>
      <c r="AE83" s="190">
        <f>'Fiscal Accounts'!AE84/'Fiscal Accounts'!AE$116*100</f>
        <v>2.4851682650067937E-2</v>
      </c>
      <c r="AF83" s="190">
        <f>'Fiscal Accounts'!AF84/'Fiscal Accounts'!AF$116*100</f>
        <v>0</v>
      </c>
      <c r="AG83" s="191" t="s">
        <v>214</v>
      </c>
    </row>
    <row r="84" spans="2:33" ht="15" customHeight="1" x14ac:dyDescent="0.2">
      <c r="B84" s="94" t="s">
        <v>130</v>
      </c>
      <c r="C84" s="185">
        <v>-11.533974333185823</v>
      </c>
      <c r="D84" s="185">
        <v>-7.3842314074723472</v>
      </c>
      <c r="E84" s="185">
        <v>-8.5332655259064261</v>
      </c>
      <c r="F84" s="185">
        <v>-10.55803776509816</v>
      </c>
      <c r="G84" s="185">
        <v>-12.610269775511703</v>
      </c>
      <c r="H84" s="185">
        <v>-10.161107917550327</v>
      </c>
      <c r="I84" s="185">
        <v>-9.5876433670109851</v>
      </c>
      <c r="J84" s="38">
        <v>-7.9765645432833185</v>
      </c>
      <c r="K84" s="127">
        <v>-7.1718901936368891</v>
      </c>
      <c r="L84" s="127">
        <v>-6.2116107941108352</v>
      </c>
      <c r="M84" s="127">
        <v>-5.0061091156543878</v>
      </c>
      <c r="N84" s="127">
        <v>-5.1627481262574957</v>
      </c>
      <c r="O84" s="127">
        <v>-3.5038587241818449</v>
      </c>
      <c r="P84" s="127">
        <v>-3.3654774063101764</v>
      </c>
      <c r="Q84" s="127">
        <v>-3.5336758214867654</v>
      </c>
      <c r="R84" s="127">
        <v>-5.5756078615270672</v>
      </c>
      <c r="S84" s="127">
        <v>-7.0705581063723892</v>
      </c>
      <c r="T84" s="127">
        <v>-3.0678943422138607</v>
      </c>
      <c r="U84" s="127">
        <v>-3.5237693675515205</v>
      </c>
      <c r="V84" s="127">
        <v>-3.4405917381073259</v>
      </c>
      <c r="W84" s="127">
        <v>-4.9582959826725848</v>
      </c>
      <c r="X84" s="127">
        <v>-5.1693373776407645</v>
      </c>
      <c r="Y84" s="127">
        <v>-4.0578483121810667</v>
      </c>
      <c r="Z84" s="127">
        <f>'Fiscal Accounts'!Z85/'Fiscal Accounts'!Z$116*100</f>
        <v>-1.8116385840532454</v>
      </c>
      <c r="AA84" s="127">
        <f>'Fiscal Accounts'!AA85/'Fiscal Accounts'!AA$116*100</f>
        <v>-1.999964549083131</v>
      </c>
      <c r="AB84" s="127">
        <f>'Fiscal Accounts'!AB85/'Fiscal Accounts'!AB$116*100</f>
        <v>-1.6030570923243856</v>
      </c>
      <c r="AC84" s="127">
        <f>'Fiscal Accounts'!AC85/'Fiscal Accounts'!AC$116*100</f>
        <v>-1.8646779387600498</v>
      </c>
      <c r="AD84" s="139">
        <f>'Fiscal Accounts'!AD85/'Fiscal Accounts'!AD$116*100</f>
        <v>-6.6997534475722835</v>
      </c>
      <c r="AE84" s="139">
        <f>'Fiscal Accounts'!AE85/'Fiscal Accounts'!AE$116*100</f>
        <v>-4.5970090785364128</v>
      </c>
      <c r="AF84" s="139">
        <f>'Fiscal Accounts'!AF85/'Fiscal Accounts'!AF$116*100</f>
        <v>-3.6648819837360866</v>
      </c>
      <c r="AG84" s="184" t="s">
        <v>131</v>
      </c>
    </row>
    <row r="85" spans="2:33" ht="11.25" customHeight="1" x14ac:dyDescent="0.2">
      <c r="B85" s="94" t="s">
        <v>132</v>
      </c>
      <c r="C85" s="185">
        <v>11.533974333185823</v>
      </c>
      <c r="D85" s="185">
        <v>7.3842314074723472</v>
      </c>
      <c r="E85" s="185">
        <v>8.5332655259064261</v>
      </c>
      <c r="F85" s="185">
        <v>10.55803776509816</v>
      </c>
      <c r="G85" s="185">
        <v>12.610269775511702</v>
      </c>
      <c r="H85" s="185">
        <v>10.161133353539583</v>
      </c>
      <c r="I85" s="185">
        <v>9.587629340660337</v>
      </c>
      <c r="J85" s="38">
        <v>7.9765982285066235</v>
      </c>
      <c r="K85" s="127">
        <v>7.1718901936368793</v>
      </c>
      <c r="L85" s="127">
        <v>6.2115406421075905</v>
      </c>
      <c r="M85" s="127">
        <v>5.0061091156543922</v>
      </c>
      <c r="N85" s="127">
        <v>5.1627390434274192</v>
      </c>
      <c r="O85" s="127">
        <v>3.503798514973834</v>
      </c>
      <c r="P85" s="127">
        <v>3.3654774063101827</v>
      </c>
      <c r="Q85" s="127">
        <v>3.5336909841787105</v>
      </c>
      <c r="R85" s="127">
        <v>5.5755831494601082</v>
      </c>
      <c r="S85" s="127">
        <v>7.0705474047246062</v>
      </c>
      <c r="T85" s="127">
        <v>3.0678943422138607</v>
      </c>
      <c r="U85" s="127">
        <v>3.5237693675515205</v>
      </c>
      <c r="V85" s="127">
        <v>3.4405917381073272</v>
      </c>
      <c r="W85" s="127">
        <v>4.9582959826725874</v>
      </c>
      <c r="X85" s="127">
        <v>5.1693373776407645</v>
      </c>
      <c r="Y85" s="127">
        <v>4.0578483121810667</v>
      </c>
      <c r="Z85" s="127">
        <f>'Fiscal Accounts'!Z86/'Fiscal Accounts'!Z$116*100</f>
        <v>1.8116385840532454</v>
      </c>
      <c r="AA85" s="127">
        <f>'Fiscal Accounts'!AA86/'Fiscal Accounts'!AA$116*100</f>
        <v>1.9999684184395121</v>
      </c>
      <c r="AB85" s="127">
        <f>'Fiscal Accounts'!AB86/'Fiscal Accounts'!AB$116*100</f>
        <v>1.6030570923243856</v>
      </c>
      <c r="AC85" s="127">
        <f>'Fiscal Accounts'!AC86/'Fiscal Accounts'!AC$116*100</f>
        <v>1.8646779387600503</v>
      </c>
      <c r="AD85" s="127">
        <f>'Fiscal Accounts'!AD86/'Fiscal Accounts'!AD$116*100</f>
        <v>6.6997631596629983</v>
      </c>
      <c r="AE85" s="127">
        <f>'Fiscal Accounts'!AE86/'Fiscal Accounts'!AE$116*100</f>
        <v>4.597013388481586</v>
      </c>
      <c r="AF85" s="127">
        <f>'Fiscal Accounts'!AF86/'Fiscal Accounts'!AF$116*100</f>
        <v>3.6648819837360813</v>
      </c>
      <c r="AG85" s="43" t="s">
        <v>133</v>
      </c>
    </row>
    <row r="86" spans="2:33" ht="11.25" customHeight="1" x14ac:dyDescent="0.2">
      <c r="B86" s="95" t="s">
        <v>134</v>
      </c>
      <c r="C86" s="189">
        <v>7.7939145244129762</v>
      </c>
      <c r="D86" s="189">
        <v>7.0747100473675024</v>
      </c>
      <c r="E86" s="189">
        <v>5.5627019265286588</v>
      </c>
      <c r="F86" s="189">
        <v>8.4618672132277091</v>
      </c>
      <c r="G86" s="189">
        <v>11.386293116782294</v>
      </c>
      <c r="H86" s="189">
        <v>7.1707296921935075</v>
      </c>
      <c r="I86" s="189">
        <v>6.2958521509634577</v>
      </c>
      <c r="J86" s="28">
        <v>5.9776656410201756</v>
      </c>
      <c r="K86" s="130">
        <v>5.0165539847788683</v>
      </c>
      <c r="L86" s="130">
        <v>3.5042703726064195</v>
      </c>
      <c r="M86" s="130">
        <v>3.5299137396241034</v>
      </c>
      <c r="N86" s="130">
        <v>4.1848924026392984</v>
      </c>
      <c r="O86" s="130">
        <v>2.8972102196365701</v>
      </c>
      <c r="P86" s="130">
        <v>2.7067347647802875</v>
      </c>
      <c r="Q86" s="130">
        <v>2.9858749067931423</v>
      </c>
      <c r="R86" s="130">
        <v>2.2593778790814056</v>
      </c>
      <c r="S86" s="130">
        <v>6.1805045062800525</v>
      </c>
      <c r="T86" s="130">
        <v>1.0611908724941059</v>
      </c>
      <c r="U86" s="130">
        <v>2.0046527180330083</v>
      </c>
      <c r="V86" s="130">
        <v>1.9878731058224637</v>
      </c>
      <c r="W86" s="130">
        <v>4.1575123229454096</v>
      </c>
      <c r="X86" s="130">
        <v>3.0270810617154638</v>
      </c>
      <c r="Y86" s="130">
        <v>-0.44641769600521231</v>
      </c>
      <c r="Z86" s="130">
        <f>'Fiscal Accounts'!Z87/'Fiscal Accounts'!Z$116*100</f>
        <v>0.62316672841777554</v>
      </c>
      <c r="AA86" s="130">
        <f>'Fiscal Accounts'!AA87/'Fiscal Accounts'!AA$116*100</f>
        <v>0.12247028848732808</v>
      </c>
      <c r="AB86" s="130">
        <f>'Fiscal Accounts'!AB87/'Fiscal Accounts'!AB$116*100</f>
        <v>-0.41950362374963351</v>
      </c>
      <c r="AC86" s="130">
        <f>'Fiscal Accounts'!AC87/'Fiscal Accounts'!AC$116*100</f>
        <v>2.4192592366589012</v>
      </c>
      <c r="AD86" s="130">
        <f>'Fiscal Accounts'!AD87/'Fiscal Accounts'!AD$116*100</f>
        <v>3.0001880418047677</v>
      </c>
      <c r="AE86" s="130">
        <f>'Fiscal Accounts'!AE87/'Fiscal Accounts'!AE$116*100</f>
        <v>-1.0074884752927136</v>
      </c>
      <c r="AF86" s="130">
        <f>'Fiscal Accounts'!AF87/'Fiscal Accounts'!AF$116*100</f>
        <v>4.1118036475604844</v>
      </c>
      <c r="AG86" s="34" t="s">
        <v>67</v>
      </c>
    </row>
    <row r="87" spans="2:33" ht="11.25" customHeight="1" x14ac:dyDescent="0.2">
      <c r="B87" s="96" t="s">
        <v>135</v>
      </c>
      <c r="C87" s="186"/>
      <c r="D87" s="186">
        <v>1.0546985074092794</v>
      </c>
      <c r="E87" s="186">
        <v>0.1155468469546488</v>
      </c>
      <c r="F87" s="186">
        <v>0.18408885345241613</v>
      </c>
      <c r="G87" s="186">
        <v>0.27476017361429533</v>
      </c>
      <c r="H87" s="186">
        <v>3.4440901098702389E-2</v>
      </c>
      <c r="I87" s="186">
        <v>0.20430778969044947</v>
      </c>
      <c r="J87" s="36">
        <v>1.7821264855004075</v>
      </c>
      <c r="K87" s="128">
        <v>2.2514396592822599</v>
      </c>
      <c r="L87" s="128">
        <v>7.9463480655867974E-2</v>
      </c>
      <c r="M87" s="128">
        <v>0.13267968311328304</v>
      </c>
      <c r="N87" s="128">
        <v>1.9462024019701925</v>
      </c>
      <c r="O87" s="128">
        <v>0.11025378912031555</v>
      </c>
      <c r="P87" s="128">
        <v>0.22590515754210638</v>
      </c>
      <c r="Q87" s="128">
        <v>1.3719332873587908</v>
      </c>
      <c r="R87" s="128">
        <v>0.51250147729042095</v>
      </c>
      <c r="S87" s="128">
        <v>2.1974873742991687</v>
      </c>
      <c r="T87" s="128">
        <v>3.3154652116691559E-2</v>
      </c>
      <c r="U87" s="128">
        <v>3.3637692790988424E-2</v>
      </c>
      <c r="V87" s="128">
        <v>9.163336771043816E-2</v>
      </c>
      <c r="W87" s="128">
        <v>1.2372111246344497</v>
      </c>
      <c r="X87" s="128">
        <v>2.508412935578787E-3</v>
      </c>
      <c r="Y87" s="128">
        <v>6.1144513415050943E-2</v>
      </c>
      <c r="Z87" s="128">
        <f>'Fiscal Accounts'!Z88/'Fiscal Accounts'!Z$116*100</f>
        <v>0.1904950602889996</v>
      </c>
      <c r="AA87" s="128">
        <f>'Fiscal Accounts'!AA88/'Fiscal Accounts'!AA$116*100</f>
        <v>2.6984246483429668E-2</v>
      </c>
      <c r="AB87" s="128">
        <f>'Fiscal Accounts'!AB88/'Fiscal Accounts'!AB$116*100</f>
        <v>6.3260296473764827E-3</v>
      </c>
      <c r="AC87" s="128">
        <f>'Fiscal Accounts'!AC88/'Fiscal Accounts'!AC$116*100</f>
        <v>1.43111004883575E-2</v>
      </c>
      <c r="AD87" s="128">
        <f>'Fiscal Accounts'!AD88/'Fiscal Accounts'!AD$116*100</f>
        <v>1.3847620332381943E-2</v>
      </c>
      <c r="AE87" s="128">
        <f>'Fiscal Accounts'!AE88/'Fiscal Accounts'!AE$116*100</f>
        <v>1.6487695285453383E-2</v>
      </c>
      <c r="AF87" s="128">
        <f>'Fiscal Accounts'!AF88/'Fiscal Accounts'!AF$116*100</f>
        <v>8.9591597958295632E-3</v>
      </c>
      <c r="AG87" s="47" t="s">
        <v>136</v>
      </c>
    </row>
    <row r="88" spans="2:33" ht="11.25" hidden="1" customHeight="1" x14ac:dyDescent="0.2">
      <c r="B88" s="96" t="s">
        <v>137</v>
      </c>
      <c r="C88" s="186"/>
      <c r="D88" s="186"/>
      <c r="E88" s="186"/>
      <c r="F88" s="186"/>
      <c r="G88" s="186"/>
      <c r="H88" s="186"/>
      <c r="I88" s="186"/>
      <c r="J88" s="36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>
        <v>-0.25727887926152776</v>
      </c>
      <c r="X88" s="128"/>
      <c r="Y88" s="128"/>
      <c r="Z88" s="128"/>
      <c r="AA88" s="128"/>
      <c r="AB88" s="128"/>
      <c r="AC88" s="128"/>
      <c r="AD88" s="128"/>
      <c r="AE88" s="209"/>
      <c r="AF88" s="209"/>
      <c r="AG88" s="47" t="s">
        <v>200</v>
      </c>
    </row>
    <row r="89" spans="2:33" ht="11.25" customHeight="1" x14ac:dyDescent="0.2">
      <c r="B89" s="46" t="s">
        <v>138</v>
      </c>
      <c r="C89" s="36"/>
      <c r="D89" s="36"/>
      <c r="E89" s="36"/>
      <c r="F89" s="36"/>
      <c r="G89" s="36"/>
      <c r="H89" s="36">
        <v>7.5125371437716613</v>
      </c>
      <c r="I89" s="36">
        <v>6.2937592445122386</v>
      </c>
      <c r="J89" s="36">
        <v>3.9929409831164069</v>
      </c>
      <c r="K89" s="128">
        <v>3.0241966311506352</v>
      </c>
      <c r="L89" s="128">
        <v>3.2094076565810217</v>
      </c>
      <c r="M89" s="128">
        <v>2.960565008020716</v>
      </c>
      <c r="N89" s="128">
        <v>1.9608826955359551</v>
      </c>
      <c r="O89" s="128">
        <v>2.5638000861633685</v>
      </c>
      <c r="P89" s="128">
        <v>2.376678593211865</v>
      </c>
      <c r="Q89" s="128">
        <v>1.7647466601679263</v>
      </c>
      <c r="R89" s="128">
        <v>1.6667412443657148</v>
      </c>
      <c r="S89" s="128">
        <v>3.7885767107202413</v>
      </c>
      <c r="T89" s="128">
        <v>0.91026057052250009</v>
      </c>
      <c r="U89" s="128">
        <v>2.1662289726621791</v>
      </c>
      <c r="V89" s="128">
        <v>1.8594528387519764</v>
      </c>
      <c r="W89" s="128">
        <v>3.4293480601284649</v>
      </c>
      <c r="X89" s="128">
        <v>2.738613574123903</v>
      </c>
      <c r="Y89" s="128">
        <v>-1.2039264055314707</v>
      </c>
      <c r="Z89" s="128">
        <f>'Fiscal Accounts'!Z90/'Fiscal Accounts'!Z$116*100</f>
        <v>0.72001020648270009</v>
      </c>
      <c r="AA89" s="128">
        <f>'Fiscal Accounts'!AA90/'Fiscal Accounts'!AA$116*100</f>
        <v>1.050212969247833</v>
      </c>
      <c r="AB89" s="128">
        <f>'Fiscal Accounts'!AB90/'Fiscal Accounts'!AB$116*100</f>
        <v>1.1969729118019956</v>
      </c>
      <c r="AC89" s="128">
        <f>'Fiscal Accounts'!AC90/'Fiscal Accounts'!AC$116*100</f>
        <v>1.0547735577586663</v>
      </c>
      <c r="AD89" s="128">
        <f>'Fiscal Accounts'!AD90/'Fiscal Accounts'!AD$116*100</f>
        <v>2.9366746106094568</v>
      </c>
      <c r="AE89" s="128">
        <f>'Fiscal Accounts'!AE90/'Fiscal Accounts'!AE$116*100</f>
        <v>2.6239382636776325</v>
      </c>
      <c r="AF89" s="128">
        <f>'Fiscal Accounts'!AF90/'Fiscal Accounts'!AF$116*100</f>
        <v>1.2254287514639477</v>
      </c>
      <c r="AG89" s="47" t="s">
        <v>139</v>
      </c>
    </row>
    <row r="90" spans="2:33" ht="11.25" customHeight="1" x14ac:dyDescent="0.2">
      <c r="B90" s="46" t="s">
        <v>51</v>
      </c>
      <c r="C90" s="36">
        <v>7.7939145244129762</v>
      </c>
      <c r="D90" s="36">
        <v>6.0200115399582232</v>
      </c>
      <c r="E90" s="36">
        <v>5.44715507957401</v>
      </c>
      <c r="F90" s="36">
        <v>8.2777783597752936</v>
      </c>
      <c r="G90" s="36">
        <v>11.111532943167999</v>
      </c>
      <c r="H90" s="36">
        <v>-0.37624835267685564</v>
      </c>
      <c r="I90" s="36">
        <v>-0.20221488323923084</v>
      </c>
      <c r="J90" s="36">
        <v>0.20259817240336134</v>
      </c>
      <c r="K90" s="128">
        <v>-0.25908230565402646</v>
      </c>
      <c r="L90" s="128">
        <v>0.21539923536953001</v>
      </c>
      <c r="M90" s="128">
        <v>0.43666904849010396</v>
      </c>
      <c r="N90" s="128">
        <v>0.27780730513315061</v>
      </c>
      <c r="O90" s="128">
        <v>0.223156344352886</v>
      </c>
      <c r="P90" s="128">
        <v>0.10415101402631646</v>
      </c>
      <c r="Q90" s="128">
        <v>-0.15080504073357456</v>
      </c>
      <c r="R90" s="128">
        <v>8.0135157425269637E-2</v>
      </c>
      <c r="S90" s="128">
        <v>0.19444042126064245</v>
      </c>
      <c r="T90" s="128">
        <v>0.11777564985491407</v>
      </c>
      <c r="U90" s="128">
        <v>-0.1952139474201591</v>
      </c>
      <c r="V90" s="128">
        <v>3.6786899360049009E-2</v>
      </c>
      <c r="W90" s="128">
        <v>-0.25176798255597765</v>
      </c>
      <c r="X90" s="128">
        <v>0.28595907465598175</v>
      </c>
      <c r="Y90" s="128">
        <v>0.69636419611120737</v>
      </c>
      <c r="Z90" s="128">
        <f>'Fiscal Accounts'!Z91/'Fiscal Accounts'!Z$116*100</f>
        <v>-0.2873385383539242</v>
      </c>
      <c r="AA90" s="128">
        <f>'Fiscal Accounts'!AA91/'Fiscal Accounts'!AA$116*100</f>
        <v>-0.9547269272439346</v>
      </c>
      <c r="AB90" s="128">
        <f>'Fiscal Accounts'!AB91/'Fiscal Accounts'!AB$116*100</f>
        <v>-1.6228025651990057</v>
      </c>
      <c r="AC90" s="128">
        <f>'Fiscal Accounts'!AC91/'Fiscal Accounts'!AC$116*100</f>
        <v>1.3501745784118768</v>
      </c>
      <c r="AD90" s="128">
        <f>'Fiscal Accounts'!AD91/'Fiscal Accounts'!AD$116*100</f>
        <v>4.966581086292917E-2</v>
      </c>
      <c r="AE90" s="128">
        <f>'Fiscal Accounts'!AE91/'Fiscal Accounts'!AE$116*100</f>
        <v>-3.6479144342558016</v>
      </c>
      <c r="AF90" s="128">
        <f>'Fiscal Accounts'!AF91/'Fiscal Accounts'!AF$116*100</f>
        <v>2.8774157363007071</v>
      </c>
      <c r="AG90" s="47" t="s">
        <v>140</v>
      </c>
    </row>
    <row r="91" spans="2:33" ht="11.25" customHeight="1" x14ac:dyDescent="0.2">
      <c r="B91" s="50" t="s">
        <v>141</v>
      </c>
      <c r="C91" s="36"/>
      <c r="D91" s="36"/>
      <c r="E91" s="36"/>
      <c r="F91" s="36"/>
      <c r="G91" s="36"/>
      <c r="H91" s="36"/>
      <c r="I91" s="36"/>
      <c r="J91" s="36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>
        <v>0.2609521435330418</v>
      </c>
      <c r="W91" s="128">
        <v>-0.72278669425749631</v>
      </c>
      <c r="X91" s="128">
        <v>0.39374916194485304</v>
      </c>
      <c r="Y91" s="128">
        <v>-0.17687985237626483</v>
      </c>
      <c r="Z91" s="128">
        <f>'Fiscal Accounts'!Z92/'Fiscal Accounts'!Z$116*100</f>
        <v>2.0237977884535428E-2</v>
      </c>
      <c r="AA91" s="128">
        <f>'Fiscal Accounts'!AA92/'Fiscal Accounts'!AA$116*100</f>
        <v>-0.70696172011376623</v>
      </c>
      <c r="AB91" s="128">
        <f>'Fiscal Accounts'!AB92/'Fiscal Accounts'!AB$116*100</f>
        <v>-1.8654901777500055</v>
      </c>
      <c r="AC91" s="128">
        <f>'Fiscal Accounts'!AC92/'Fiscal Accounts'!AC$116*100</f>
        <v>0.98255489689999809</v>
      </c>
      <c r="AD91" s="128">
        <f>'Fiscal Accounts'!AD92/'Fiscal Accounts'!AD$116*100</f>
        <v>0.89516704257626323</v>
      </c>
      <c r="AE91" s="128">
        <f>'Fiscal Accounts'!AE92/'Fiscal Accounts'!AE$116*100</f>
        <v>-3.9173382660807095</v>
      </c>
      <c r="AF91" s="128">
        <f>'Fiscal Accounts'!AF92/'Fiscal Accounts'!AF$116*100</f>
        <v>1.9427541898990059</v>
      </c>
      <c r="AG91" s="51" t="s">
        <v>142</v>
      </c>
    </row>
    <row r="92" spans="2:33" ht="11.25" customHeight="1" x14ac:dyDescent="0.2">
      <c r="B92" s="8" t="s">
        <v>143</v>
      </c>
      <c r="C92" s="38">
        <v>3.7400598087728469</v>
      </c>
      <c r="D92" s="38">
        <v>0.30952136010484366</v>
      </c>
      <c r="E92" s="38">
        <v>2.9705635993777673</v>
      </c>
      <c r="F92" s="38">
        <v>2.0961705518704488</v>
      </c>
      <c r="G92" s="38">
        <v>1.2239766587294056</v>
      </c>
      <c r="H92" s="38">
        <v>2.9904036613460745</v>
      </c>
      <c r="I92" s="38">
        <v>3.2917771896968802</v>
      </c>
      <c r="J92" s="38">
        <v>1.9989325874864474</v>
      </c>
      <c r="K92" s="127">
        <v>2.155336208858011</v>
      </c>
      <c r="L92" s="127">
        <v>2.7072702695011719</v>
      </c>
      <c r="M92" s="127">
        <v>1.4761953760302886</v>
      </c>
      <c r="N92" s="127">
        <v>0.97784664078812078</v>
      </c>
      <c r="O92" s="127">
        <v>0.60658829533726411</v>
      </c>
      <c r="P92" s="127">
        <v>0.65874264152989559</v>
      </c>
      <c r="Q92" s="127">
        <v>0.54781607738556803</v>
      </c>
      <c r="R92" s="127">
        <v>3.3162052703787026</v>
      </c>
      <c r="S92" s="127">
        <v>0.89004289844455375</v>
      </c>
      <c r="T92" s="127">
        <v>2.006703469719755</v>
      </c>
      <c r="U92" s="127">
        <v>1.5191166495185127</v>
      </c>
      <c r="V92" s="127">
        <v>1.4527186322848635</v>
      </c>
      <c r="W92" s="127">
        <v>0.80078365972717691</v>
      </c>
      <c r="X92" s="127">
        <v>2.1422563159253007</v>
      </c>
      <c r="Y92" s="127">
        <v>4.5042660081862786</v>
      </c>
      <c r="Z92" s="127">
        <f>'Fiscal Accounts'!Z93/'Fiscal Accounts'!Z$116*100</f>
        <v>1.1884718556354699</v>
      </c>
      <c r="AA92" s="127">
        <f>'Fiscal Accounts'!AA93/'Fiscal Accounts'!AA$116*100</f>
        <v>1.8774981299521838</v>
      </c>
      <c r="AB92" s="127">
        <f>'Fiscal Accounts'!AB93/'Fiscal Accounts'!AB$116*100</f>
        <v>2.0225607160740195</v>
      </c>
      <c r="AC92" s="127">
        <f>'Fiscal Accounts'!AC93/'Fiscal Accounts'!AC$116*100</f>
        <v>-0.55458129789885069</v>
      </c>
      <c r="AD92" s="127">
        <f>'Fiscal Accounts'!AD93/'Fiscal Accounts'!AD$116*100</f>
        <v>3.6995751178582301</v>
      </c>
      <c r="AE92" s="127">
        <f>'Fiscal Accounts'!AE93/'Fiscal Accounts'!AE$116*100</f>
        <v>5.6045018637743</v>
      </c>
      <c r="AF92" s="127">
        <f>'Fiscal Accounts'!AF93/'Fiscal Accounts'!AF$116*100</f>
        <v>-0.44692166382440313</v>
      </c>
      <c r="AG92" s="34" t="s">
        <v>69</v>
      </c>
    </row>
    <row r="93" spans="2:33" ht="11.25" customHeight="1" x14ac:dyDescent="0.2">
      <c r="B93" s="46" t="s">
        <v>144</v>
      </c>
      <c r="C93" s="36"/>
      <c r="D93" s="36"/>
      <c r="E93" s="36"/>
      <c r="F93" s="36"/>
      <c r="G93" s="36"/>
      <c r="H93" s="36">
        <v>4.0319355954667042</v>
      </c>
      <c r="I93" s="36">
        <v>3.8199352527769364</v>
      </c>
      <c r="J93" s="36">
        <v>2.8001053862697347</v>
      </c>
      <c r="K93" s="128">
        <v>2.0014275926606144</v>
      </c>
      <c r="L93" s="128">
        <v>3.0670099248062734</v>
      </c>
      <c r="M93" s="128">
        <v>1.5994997482463296</v>
      </c>
      <c r="N93" s="128">
        <v>1.4067975254027207</v>
      </c>
      <c r="O93" s="128">
        <v>1.1466549426961963</v>
      </c>
      <c r="P93" s="128">
        <v>1.138463551356429</v>
      </c>
      <c r="Q93" s="128">
        <v>0.94338869241045054</v>
      </c>
      <c r="R93" s="128">
        <v>3.6823049481118968</v>
      </c>
      <c r="S93" s="128">
        <v>1.3440122358781239</v>
      </c>
      <c r="T93" s="128">
        <v>4.8233968710786828</v>
      </c>
      <c r="U93" s="128">
        <v>1.9397608032545071</v>
      </c>
      <c r="V93" s="128">
        <v>2.4202223386846833</v>
      </c>
      <c r="W93" s="128">
        <v>1.6557874322025081</v>
      </c>
      <c r="X93" s="128">
        <v>1.3710268416463485</v>
      </c>
      <c r="Y93" s="128">
        <v>1.2432485327447986</v>
      </c>
      <c r="Z93" s="128">
        <f>'Fiscal Accounts'!Z94/'Fiscal Accounts'!Z$116*100</f>
        <v>1.2754000827905214</v>
      </c>
      <c r="AA93" s="128">
        <f>'Fiscal Accounts'!AA94/'Fiscal Accounts'!AA$116*100</f>
        <v>1.5094791306462219</v>
      </c>
      <c r="AB93" s="128">
        <f>'Fiscal Accounts'!AB94/'Fiscal Accounts'!AB$116*100</f>
        <v>5.1175685826423232</v>
      </c>
      <c r="AC93" s="128">
        <f>'Fiscal Accounts'!AC94/'Fiscal Accounts'!AC$116*100</f>
        <v>1.2112558931815429</v>
      </c>
      <c r="AD93" s="128">
        <f>'Fiscal Accounts'!AD94/'Fiscal Accounts'!AD$116*100</f>
        <v>5.9162954793233435</v>
      </c>
      <c r="AE93" s="128">
        <f>'Fiscal Accounts'!AE94/'Fiscal Accounts'!AE$116*100</f>
        <v>5.0367813386216387</v>
      </c>
      <c r="AF93" s="128">
        <f>'Fiscal Accounts'!AF94/'Fiscal Accounts'!AF$116*100</f>
        <v>0.52193208046566686</v>
      </c>
      <c r="AG93" s="47" t="s">
        <v>145</v>
      </c>
    </row>
    <row r="94" spans="2:33" ht="11.25" customHeight="1" x14ac:dyDescent="0.2">
      <c r="B94" s="50" t="s">
        <v>146</v>
      </c>
      <c r="C94" s="36"/>
      <c r="D94" s="36"/>
      <c r="E94" s="36"/>
      <c r="F94" s="36"/>
      <c r="G94" s="36"/>
      <c r="H94" s="36"/>
      <c r="I94" s="36"/>
      <c r="J94" s="36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>
        <f>'Fiscal Accounts'!Z95/'Fiscal Accounts'!Z$116*100</f>
        <v>1.2754000827905214</v>
      </c>
      <c r="AA94" s="128">
        <f>'Fiscal Accounts'!AA95/'Fiscal Accounts'!AA$116*100</f>
        <v>1.5094791306462219</v>
      </c>
      <c r="AB94" s="128">
        <f>'Fiscal Accounts'!AB95/'Fiscal Accounts'!AB$116*100</f>
        <v>1.297224657474177</v>
      </c>
      <c r="AC94" s="128">
        <f>'Fiscal Accounts'!AC95/'Fiscal Accounts'!AC$116*100</f>
        <v>1.2112558931815429</v>
      </c>
      <c r="AD94" s="128">
        <f>'Fiscal Accounts'!AD95/'Fiscal Accounts'!AD$116*100</f>
        <v>1.0325099663156108</v>
      </c>
      <c r="AE94" s="128">
        <f>'Fiscal Accounts'!AE95/'Fiscal Accounts'!AE$116*100</f>
        <v>0.7844665907601972</v>
      </c>
      <c r="AF94" s="128">
        <f>'Fiscal Accounts'!AF95/'Fiscal Accounts'!AF$116*100</f>
        <v>0.64194115736263491</v>
      </c>
      <c r="AG94" s="51" t="s">
        <v>147</v>
      </c>
    </row>
    <row r="95" spans="2:33" ht="11.25" customHeight="1" x14ac:dyDescent="0.2">
      <c r="B95" s="50" t="s">
        <v>148</v>
      </c>
      <c r="C95" s="36"/>
      <c r="D95" s="36"/>
      <c r="E95" s="36"/>
      <c r="F95" s="36"/>
      <c r="G95" s="36"/>
      <c r="H95" s="36"/>
      <c r="I95" s="36"/>
      <c r="J95" s="36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>
        <f>'Fiscal Accounts'!Z96/'Fiscal Accounts'!Z$116*100</f>
        <v>0</v>
      </c>
      <c r="AA95" s="128">
        <f>'Fiscal Accounts'!AA96/'Fiscal Accounts'!AA$116*100</f>
        <v>0</v>
      </c>
      <c r="AB95" s="128">
        <f>'Fiscal Accounts'!AB96/'Fiscal Accounts'!AB$116*100</f>
        <v>3.8203439251681459</v>
      </c>
      <c r="AC95" s="128">
        <f>'Fiscal Accounts'!AC96/'Fiscal Accounts'!AC$116*100</f>
        <v>0</v>
      </c>
      <c r="AD95" s="128">
        <f>'Fiscal Accounts'!AD96/'Fiscal Accounts'!AD$116*100</f>
        <v>4.8837855130077319</v>
      </c>
      <c r="AE95" s="128">
        <f>'Fiscal Accounts'!AE96/'Fiscal Accounts'!AE$116*100</f>
        <v>4.2305613770525259</v>
      </c>
      <c r="AF95" s="128">
        <f>'Fiscal Accounts'!AF96/'Fiscal Accounts'!AF$116*100</f>
        <v>0</v>
      </c>
      <c r="AG95" s="51" t="s">
        <v>149</v>
      </c>
    </row>
    <row r="96" spans="2:33" ht="11.25" customHeight="1" x14ac:dyDescent="0.2">
      <c r="B96" s="46" t="s">
        <v>150</v>
      </c>
      <c r="C96" s="36"/>
      <c r="D96" s="36"/>
      <c r="E96" s="36"/>
      <c r="F96" s="36"/>
      <c r="G96" s="36"/>
      <c r="H96" s="36">
        <v>-0.70848155654679723</v>
      </c>
      <c r="I96" s="36">
        <v>-0.33634386312079195</v>
      </c>
      <c r="J96" s="36">
        <v>-0.60175899031953473</v>
      </c>
      <c r="K96" s="128">
        <v>0.29916227227508629</v>
      </c>
      <c r="L96" s="128">
        <v>7.1440473394727616E-2</v>
      </c>
      <c r="M96" s="128">
        <v>0.23099945674213487</v>
      </c>
      <c r="N96" s="128">
        <v>-1.8927533360899335E-2</v>
      </c>
      <c r="O96" s="128">
        <v>-0.1217231393289623</v>
      </c>
      <c r="P96" s="128">
        <v>4.6208685776542413E-2</v>
      </c>
      <c r="Q96" s="128">
        <v>2.8889777411953081E-2</v>
      </c>
      <c r="R96" s="128">
        <v>2.7004341180064066E-2</v>
      </c>
      <c r="S96" s="128">
        <v>4.9589689610505104E-2</v>
      </c>
      <c r="T96" s="128">
        <v>-0.13753937191960855</v>
      </c>
      <c r="U96" s="128">
        <v>0.16469014390467931</v>
      </c>
      <c r="V96" s="128">
        <v>-0.16701537421062423</v>
      </c>
      <c r="W96" s="128">
        <v>9.1181637695324641E-2</v>
      </c>
      <c r="X96" s="128">
        <v>-0.1328742166446592</v>
      </c>
      <c r="Y96" s="128">
        <v>-0.20860249046503127</v>
      </c>
      <c r="Z96" s="128">
        <f>'Fiscal Accounts'!Z97/'Fiscal Accounts'!Z$116*100</f>
        <v>-2.7708372405672671E-2</v>
      </c>
      <c r="AA96" s="128">
        <f>'Fiscal Accounts'!AA97/'Fiscal Accounts'!AA$116*100</f>
        <v>1.0921903268010536E-2</v>
      </c>
      <c r="AB96" s="128">
        <f>'Fiscal Accounts'!AB97/'Fiscal Accounts'!AB$116*100</f>
        <v>6.4500574644923234E-3</v>
      </c>
      <c r="AC96" s="128">
        <f>'Fiscal Accounts'!AC97/'Fiscal Accounts'!AC$116*100</f>
        <v>-0.10217486232281672</v>
      </c>
      <c r="AD96" s="128">
        <f>'Fiscal Accounts'!AD97/'Fiscal Accounts'!AD$116*100</f>
        <v>8.4152837960816324E-2</v>
      </c>
      <c r="AE96" s="128">
        <f>'Fiscal Accounts'!AE97/'Fiscal Accounts'!AE$116*100</f>
        <v>6.2546463192892476E-2</v>
      </c>
      <c r="AF96" s="128">
        <f>'Fiscal Accounts'!AF97/'Fiscal Accounts'!AF$116*100</f>
        <v>2.7590539117094536E-2</v>
      </c>
      <c r="AG96" s="47" t="s">
        <v>151</v>
      </c>
    </row>
    <row r="97" spans="2:34" ht="11.25" customHeight="1" x14ac:dyDescent="0.2">
      <c r="B97" s="52" t="s">
        <v>152</v>
      </c>
      <c r="C97" s="53"/>
      <c r="D97" s="53"/>
      <c r="E97" s="53"/>
      <c r="F97" s="53"/>
      <c r="G97" s="53"/>
      <c r="H97" s="53">
        <v>-0.33305037757383243</v>
      </c>
      <c r="I97" s="53">
        <v>-0.19181419995926388</v>
      </c>
      <c r="J97" s="53">
        <v>-0.19941380846375251</v>
      </c>
      <c r="K97" s="131">
        <v>-0.14525365607768953</v>
      </c>
      <c r="L97" s="131">
        <v>-0.43118012869982886</v>
      </c>
      <c r="M97" s="131">
        <v>-0.35430382895817586</v>
      </c>
      <c r="N97" s="131">
        <v>-0.41002335125370065</v>
      </c>
      <c r="O97" s="131">
        <v>-0.41834350802996978</v>
      </c>
      <c r="P97" s="131">
        <v>-0.52592959560307584</v>
      </c>
      <c r="Q97" s="131">
        <v>-0.42446239243683576</v>
      </c>
      <c r="R97" s="131">
        <v>-0.39310401891325797</v>
      </c>
      <c r="S97" s="131">
        <v>-0.5035590270440754</v>
      </c>
      <c r="T97" s="131">
        <v>-2.679154029439319</v>
      </c>
      <c r="U97" s="131">
        <v>-0.58533429764067391</v>
      </c>
      <c r="V97" s="131">
        <v>-0.80048833218919579</v>
      </c>
      <c r="W97" s="131">
        <v>-0.94618541017065572</v>
      </c>
      <c r="X97" s="131">
        <v>-1.2789322524400988</v>
      </c>
      <c r="Y97" s="131">
        <v>-4.3012411244181736</v>
      </c>
      <c r="Z97" s="131">
        <f>'Fiscal Accounts'!Z98/'Fiscal Accounts'!Z$116*100</f>
        <v>-1.4939430788725181</v>
      </c>
      <c r="AA97" s="131">
        <f>'Fiscal Accounts'!AA98/'Fiscal Accounts'!AA$116*100</f>
        <v>-1.6618040831562966</v>
      </c>
      <c r="AB97" s="131">
        <f>'Fiscal Accounts'!AB98/'Fiscal Accounts'!AB$116*100</f>
        <v>-3.1574231853520631</v>
      </c>
      <c r="AC97" s="131">
        <f>'Fiscal Accounts'!AC98/'Fiscal Accounts'!AC$116*100</f>
        <v>-1.7607718901600111</v>
      </c>
      <c r="AD97" s="131">
        <f>'Fiscal Accounts'!AD98/'Fiscal Accounts'!AD$116*100</f>
        <v>-3.7451217882496861</v>
      </c>
      <c r="AE97" s="131">
        <f>'Fiscal Accounts'!AE98/'Fiscal Accounts'!AE$116*100</f>
        <v>-1.7866931617314876</v>
      </c>
      <c r="AF97" s="131">
        <f>'Fiscal Accounts'!AF98/'Fiscal Accounts'!AF$116*100</f>
        <v>-1.7983788032273531</v>
      </c>
      <c r="AG97" s="54" t="s">
        <v>153</v>
      </c>
    </row>
    <row r="98" spans="2:34" ht="11.25" customHeight="1" x14ac:dyDescent="0.2">
      <c r="B98" s="55" t="s">
        <v>148</v>
      </c>
      <c r="C98" s="53"/>
      <c r="D98" s="53"/>
      <c r="E98" s="53"/>
      <c r="F98" s="53"/>
      <c r="G98" s="53"/>
      <c r="H98" s="53"/>
      <c r="I98" s="53"/>
      <c r="J98" s="53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>
        <f>'Fiscal Accounts'!AB99/'Fiscal Accounts'!AB$116*100</f>
        <v>-1.5281693407396233</v>
      </c>
      <c r="AC98" s="131">
        <f>'Fiscal Accounts'!AC99/'Fiscal Accounts'!AC$116*100</f>
        <v>0</v>
      </c>
      <c r="AD98" s="131">
        <f>'Fiscal Accounts'!AD99/'Fiscal Accounts'!AD$116*100</f>
        <v>-1.8783790434645125</v>
      </c>
      <c r="AE98" s="131">
        <f>'Fiscal Accounts'!AE99/'Fiscal Accounts'!AE$116*100</f>
        <v>0</v>
      </c>
      <c r="AF98" s="131">
        <f>'Fiscal Accounts'!AF99/'Fiscal Accounts'!AF$116*100</f>
        <v>0</v>
      </c>
      <c r="AG98" s="51" t="s">
        <v>154</v>
      </c>
    </row>
    <row r="99" spans="2:34" ht="11.25" customHeight="1" x14ac:dyDescent="0.2">
      <c r="B99" s="52" t="s">
        <v>155</v>
      </c>
      <c r="C99" s="53"/>
      <c r="D99" s="53"/>
      <c r="E99" s="53"/>
      <c r="F99" s="53"/>
      <c r="G99" s="53"/>
      <c r="H99" s="53"/>
      <c r="I99" s="53"/>
      <c r="J99" s="53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>
        <v>2.1830359433637101</v>
      </c>
      <c r="Y99" s="131">
        <v>7.7708610903246846</v>
      </c>
      <c r="Z99" s="131">
        <f>'Fiscal Accounts'!Z100/'Fiscal Accounts'!Z$116*100</f>
        <v>1.4347232241231391</v>
      </c>
      <c r="AA99" s="131">
        <f>'Fiscal Accounts'!AA100/'Fiscal Accounts'!AA$116*100</f>
        <v>2.0189011791942475</v>
      </c>
      <c r="AB99" s="131">
        <f>'Fiscal Accounts'!AB100/'Fiscal Accounts'!AB$116*100</f>
        <v>5.5965261319266546E-2</v>
      </c>
      <c r="AC99" s="131">
        <f>'Fiscal Accounts'!AC100/'Fiscal Accounts'!AC$116*100</f>
        <v>9.7109561402434125E-2</v>
      </c>
      <c r="AD99" s="131">
        <f>'Fiscal Accounts'!AD100/'Fiscal Accounts'!AD$116*100</f>
        <v>1.4442485888237564</v>
      </c>
      <c r="AE99" s="131">
        <f>'Fiscal Accounts'!AE100/'Fiscal Accounts'!AE$116*100</f>
        <v>2.2918672236912569</v>
      </c>
      <c r="AF99" s="131">
        <f>'Fiscal Accounts'!AF100/'Fiscal Accounts'!AF$116*100</f>
        <v>0.80193451982018849</v>
      </c>
      <c r="AG99" s="54" t="s">
        <v>156</v>
      </c>
    </row>
    <row r="100" spans="2:34" ht="20.25" customHeight="1" x14ac:dyDescent="0.2">
      <c r="B100" s="56" t="s">
        <v>157</v>
      </c>
      <c r="C100" s="57"/>
      <c r="D100" s="57"/>
      <c r="E100" s="57"/>
      <c r="F100" s="57"/>
      <c r="G100" s="57"/>
      <c r="H100" s="57"/>
      <c r="I100" s="57"/>
      <c r="J100" s="57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58" t="s">
        <v>157</v>
      </c>
    </row>
    <row r="101" spans="2:34" ht="12" customHeight="1" x14ac:dyDescent="0.2">
      <c r="B101" s="9" t="s">
        <v>158</v>
      </c>
      <c r="C101" s="7">
        <v>-11.533974333185823</v>
      </c>
      <c r="D101" s="7">
        <v>-7.3842314074723472</v>
      </c>
      <c r="E101" s="7">
        <v>-8.5332655259064261</v>
      </c>
      <c r="F101" s="7">
        <v>-10.55803776509816</v>
      </c>
      <c r="G101" s="7">
        <v>-12.610269775511703</v>
      </c>
      <c r="H101" s="7">
        <v>-10.161107917550327</v>
      </c>
      <c r="I101" s="7">
        <v>-9.5876433670109851</v>
      </c>
      <c r="J101" s="7">
        <v>-7.9765645432833185</v>
      </c>
      <c r="K101" s="133">
        <v>-7.1718901936368891</v>
      </c>
      <c r="L101" s="133">
        <v>-6.2116107941108352</v>
      </c>
      <c r="M101" s="133">
        <v>-5.0061091156543878</v>
      </c>
      <c r="N101" s="133">
        <v>-5.1627481262574957</v>
      </c>
      <c r="O101" s="133">
        <v>-3.5038587241818449</v>
      </c>
      <c r="P101" s="133">
        <v>-3.3654774063101764</v>
      </c>
      <c r="Q101" s="133">
        <v>-3.5336758214867654</v>
      </c>
      <c r="R101" s="133">
        <v>-5.5756078615270672</v>
      </c>
      <c r="S101" s="133">
        <v>-7.0705581063723892</v>
      </c>
      <c r="T101" s="133">
        <v>-3.0678943422138607</v>
      </c>
      <c r="U101" s="133">
        <v>-3.5237693675515205</v>
      </c>
      <c r="V101" s="133">
        <v>-3.4405917381073259</v>
      </c>
      <c r="W101" s="133">
        <v>-4.9582959826725848</v>
      </c>
      <c r="X101" s="133">
        <v>-5.1693373776407645</v>
      </c>
      <c r="Y101" s="133">
        <v>-4.0578483121810667</v>
      </c>
      <c r="Z101" s="133">
        <f>'Fiscal Accounts'!Z102/'Fiscal Accounts'!Z$116*100</f>
        <v>-1.8116385840532454</v>
      </c>
      <c r="AA101" s="133">
        <f>'Fiscal Accounts'!AA102/'Fiscal Accounts'!AA$116*100</f>
        <v>-1.999964549083131</v>
      </c>
      <c r="AB101" s="133">
        <f>'Fiscal Accounts'!AB102/'Fiscal Accounts'!AB$116*100</f>
        <v>-1.6030570923243856</v>
      </c>
      <c r="AC101" s="133">
        <f>'Fiscal Accounts'!AC102/'Fiscal Accounts'!AC$116*100</f>
        <v>-1.8646779387600498</v>
      </c>
      <c r="AD101" s="133">
        <f>'Fiscal Accounts'!AD102/'Fiscal Accounts'!AD$116*100</f>
        <v>-6.6997534475722835</v>
      </c>
      <c r="AE101" s="133">
        <f>'Fiscal Accounts'!AE102/'Fiscal Accounts'!AE$116*100</f>
        <v>-4.5970090785364128</v>
      </c>
      <c r="AF101" s="133">
        <f>'Fiscal Accounts'!AF102/'Fiscal Accounts'!AF$116*100</f>
        <v>-3.6648819837360866</v>
      </c>
      <c r="AG101" s="4" t="s">
        <v>159</v>
      </c>
    </row>
    <row r="102" spans="2:34" ht="12" customHeight="1" x14ac:dyDescent="0.2">
      <c r="B102" s="10" t="s">
        <v>160</v>
      </c>
      <c r="C102" s="7">
        <v>-3.9961915489935764</v>
      </c>
      <c r="D102" s="7">
        <v>-4.5582834983070253</v>
      </c>
      <c r="E102" s="7">
        <v>-1.3880579155199235</v>
      </c>
      <c r="F102" s="7">
        <v>-5.6028925630840591</v>
      </c>
      <c r="G102" s="7">
        <v>-8.4273510935419349</v>
      </c>
      <c r="H102" s="7">
        <v>-3.8689317204426241</v>
      </c>
      <c r="I102" s="7">
        <v>-1.8958988089485853</v>
      </c>
      <c r="J102" s="7">
        <v>-0.7391198349266479</v>
      </c>
      <c r="K102" s="133">
        <v>0.53009555417820886</v>
      </c>
      <c r="L102" s="133">
        <v>5.8947744225829372E-4</v>
      </c>
      <c r="M102" s="133">
        <v>-0.36245595245632856</v>
      </c>
      <c r="N102" s="133">
        <v>2.4735799847412566E-2</v>
      </c>
      <c r="O102" s="133">
        <v>1.2681967243675727</v>
      </c>
      <c r="P102" s="133">
        <v>2.4906039064281793</v>
      </c>
      <c r="Q102" s="133">
        <v>2.6846384098485201</v>
      </c>
      <c r="R102" s="133">
        <v>3.3357870422331319</v>
      </c>
      <c r="S102" s="133">
        <v>1.3111211796780951</v>
      </c>
      <c r="T102" s="133">
        <v>2.3765674112161803</v>
      </c>
      <c r="U102" s="133">
        <v>1.910467178218241</v>
      </c>
      <c r="V102" s="133">
        <v>1.3354627352424739</v>
      </c>
      <c r="W102" s="133">
        <v>-0.10833652582711592</v>
      </c>
      <c r="X102" s="133">
        <v>-0.70801746830236678</v>
      </c>
      <c r="Y102" s="133">
        <v>0.40835053029869256</v>
      </c>
      <c r="Z102" s="133">
        <f>'Fiscal Accounts'!Z103/'Fiscal Accounts'!Z$116*100</f>
        <v>2.2276716462031247</v>
      </c>
      <c r="AA102" s="133">
        <f>'Fiscal Accounts'!AA103/'Fiscal Accounts'!AA$116*100</f>
        <v>2.414666688189993</v>
      </c>
      <c r="AB102" s="133">
        <f>'Fiscal Accounts'!AB103/'Fiscal Accounts'!AB$116*100</f>
        <v>3.1890832713378994</v>
      </c>
      <c r="AC102" s="133">
        <f>'Fiscal Accounts'!AC103/'Fiscal Accounts'!AC$116*100</f>
        <v>2.5677623932690405</v>
      </c>
      <c r="AD102" s="133">
        <f>'Fiscal Accounts'!AD103/'Fiscal Accounts'!AD$116*100</f>
        <v>-0.5282169403786926</v>
      </c>
      <c r="AE102" s="133">
        <f>'Fiscal Accounts'!AE103/'Fiscal Accounts'!AE$116*100</f>
        <v>2.3012801439640027</v>
      </c>
      <c r="AF102" s="133">
        <f>'Fiscal Accounts'!AF103/'Fiscal Accounts'!AF$116*100</f>
        <v>1.5879109315524413</v>
      </c>
      <c r="AG102" s="6" t="s">
        <v>161</v>
      </c>
    </row>
    <row r="103" spans="2:34" ht="12" customHeight="1" x14ac:dyDescent="0.2">
      <c r="B103" s="10" t="s">
        <v>162</v>
      </c>
      <c r="C103" s="7">
        <v>-9.1262018747234173</v>
      </c>
      <c r="D103" s="7">
        <v>-4.8722777104365056</v>
      </c>
      <c r="E103" s="7">
        <v>-6.6695584539906667</v>
      </c>
      <c r="F103" s="7">
        <v>-7.994739687083162</v>
      </c>
      <c r="G103" s="7">
        <v>-6.9423491238670945</v>
      </c>
      <c r="H103" s="7">
        <v>-0.83480447963827142</v>
      </c>
      <c r="I103" s="7">
        <v>-1.7115183493999937</v>
      </c>
      <c r="J103" s="7">
        <v>-2.0761863679963919</v>
      </c>
      <c r="K103" s="133">
        <v>-2.97993476234294</v>
      </c>
      <c r="L103" s="133">
        <v>-2.1554859424706798</v>
      </c>
      <c r="M103" s="133">
        <v>-0.60562678779326162</v>
      </c>
      <c r="N103" s="133">
        <v>-1.3095987716461155</v>
      </c>
      <c r="O103" s="133">
        <v>-0.26708837612450392</v>
      </c>
      <c r="P103" s="133">
        <v>-0.50028075784251291</v>
      </c>
      <c r="Q103" s="133">
        <v>-0.88285678688658598</v>
      </c>
      <c r="R103" s="133">
        <v>-2.6786647487437953</v>
      </c>
      <c r="S103" s="133">
        <v>-3.8971890076461979</v>
      </c>
      <c r="T103" s="133">
        <v>0.28822766913123832</v>
      </c>
      <c r="U103" s="133">
        <v>-0.36213378981841254</v>
      </c>
      <c r="V103" s="133">
        <v>-0.32703801127999305</v>
      </c>
      <c r="W103" s="133">
        <v>-1.7484208652664972</v>
      </c>
      <c r="X103" s="133">
        <v>-2.2972045664030531</v>
      </c>
      <c r="Y103" s="133">
        <v>-1.363655117314688</v>
      </c>
      <c r="Z103" s="133">
        <f>'Fiscal Accounts'!Z104/'Fiscal Accounts'!Z$116*100</f>
        <v>0.65080718814598326</v>
      </c>
      <c r="AA103" s="133">
        <f>'Fiscal Accounts'!AA104/'Fiscal Accounts'!AA$116*100</f>
        <v>5.7487027699398265E-2</v>
      </c>
      <c r="AB103" s="133">
        <f>'Fiscal Accounts'!AB104/'Fiscal Accounts'!AB$116*100</f>
        <v>0.62781659075101548</v>
      </c>
      <c r="AC103" s="133">
        <f>'Fiscal Accounts'!AC104/'Fiscal Accounts'!AC$116*100</f>
        <v>0.21243942986118566</v>
      </c>
      <c r="AD103" s="133">
        <f>'Fiscal Accounts'!AD104/'Fiscal Accounts'!AD$116*100</f>
        <v>-4.6120545691269008</v>
      </c>
      <c r="AE103" s="133">
        <f>'Fiscal Accounts'!AE104/'Fiscal Accounts'!AE$116*100</f>
        <v>-2.6671072133420037</v>
      </c>
      <c r="AF103" s="133">
        <f>'Fiscal Accounts'!AF104/'Fiscal Accounts'!AF$116*100</f>
        <v>-1.8084909459368259</v>
      </c>
      <c r="AG103" s="6" t="s">
        <v>163</v>
      </c>
    </row>
    <row r="104" spans="2:34" ht="12" customHeight="1" x14ac:dyDescent="0.2">
      <c r="B104" s="10" t="s">
        <v>164</v>
      </c>
      <c r="C104" s="7"/>
      <c r="D104" s="7"/>
      <c r="E104" s="7"/>
      <c r="F104" s="7"/>
      <c r="G104" s="7"/>
      <c r="H104" s="7"/>
      <c r="I104" s="7"/>
      <c r="J104" s="7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>
        <v>0.53147878477633415</v>
      </c>
      <c r="W104" s="133">
        <v>1.0515079791839448</v>
      </c>
      <c r="X104" s="133">
        <v>0.66608253753477076</v>
      </c>
      <c r="Y104" s="133">
        <v>0.83397769734111327</v>
      </c>
      <c r="Z104" s="133">
        <f>'Fiscal Accounts'!Z105/'Fiscal Accounts'!Z$116*100</f>
        <v>0.71061652493575744</v>
      </c>
      <c r="AA104" s="133">
        <f>'Fiscal Accounts'!AA105/'Fiscal Accounts'!AA$116*100</f>
        <v>1.4125730348518113</v>
      </c>
      <c r="AB104" s="133">
        <f>'Fiscal Accounts'!AB105/'Fiscal Accounts'!AB$116*100</f>
        <v>3.0206577725158712</v>
      </c>
      <c r="AC104" s="133">
        <f>'Fiscal Accounts'!AC105/'Fiscal Accounts'!AC$116*100</f>
        <v>0.95605515748747127</v>
      </c>
      <c r="AD104" s="133">
        <f>'Fiscal Accounts'!AD105/'Fiscal Accounts'!AD$116*100</f>
        <v>0.47304321160786422</v>
      </c>
      <c r="AE104" s="133">
        <f>'Fiscal Accounts'!AE105/'Fiscal Accounts'!AE$116*100</f>
        <v>3.9131612220471954</v>
      </c>
      <c r="AF104" s="133">
        <f>'Fiscal Accounts'!AF105/'Fiscal Accounts'!AF$116*100</f>
        <v>0.67953561527491591</v>
      </c>
      <c r="AG104" s="4" t="s">
        <v>165</v>
      </c>
    </row>
    <row r="105" spans="2:34" ht="12" customHeight="1" x14ac:dyDescent="0.2">
      <c r="B105" s="10" t="s">
        <v>166</v>
      </c>
      <c r="C105" s="7"/>
      <c r="D105" s="7"/>
      <c r="E105" s="7"/>
      <c r="F105" s="7"/>
      <c r="G105" s="7"/>
      <c r="H105" s="7"/>
      <c r="I105" s="7"/>
      <c r="J105" s="7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>
        <v>61.612996471481949</v>
      </c>
      <c r="W105" s="133">
        <v>69.359326782737952</v>
      </c>
      <c r="X105" s="133">
        <v>71.372455478732874</v>
      </c>
      <c r="Y105" s="133">
        <v>71.898837567549947</v>
      </c>
      <c r="Z105" s="133">
        <f>'Fiscal Accounts'!Z106/'Fiscal Accounts'!Z$116*100</f>
        <v>71.725724385884163</v>
      </c>
      <c r="AA105" s="133">
        <f>'Fiscal Accounts'!AA106/'Fiscal Accounts'!AA$116*100</f>
        <v>68.762646374137518</v>
      </c>
      <c r="AB105" s="133">
        <f>'Fiscal Accounts'!AB106/'Fiscal Accounts'!AB$116*100</f>
        <v>64.63159850381976</v>
      </c>
      <c r="AC105" s="133">
        <f>'Fiscal Accounts'!AC106/'Fiscal Accounts'!AC$116*100</f>
        <v>64.805721150770495</v>
      </c>
      <c r="AD105" s="133">
        <f>'Fiscal Accounts'!AD106/'Fiscal Accounts'!AD$116*100</f>
        <v>73.85300163701433</v>
      </c>
      <c r="AE105" s="133">
        <f>'Fiscal Accounts'!AE106/'Fiscal Accounts'!AE$116*100</f>
        <v>70.593722589595217</v>
      </c>
      <c r="AF105" s="133">
        <f>'Fiscal Accounts'!AF106/'Fiscal Accounts'!AF$116*100</f>
        <v>63.908402728548822</v>
      </c>
      <c r="AG105" s="4" t="s">
        <v>167</v>
      </c>
    </row>
    <row r="106" spans="2:34" s="48" customFormat="1" ht="12" customHeight="1" x14ac:dyDescent="0.2">
      <c r="B106" s="10" t="s">
        <v>168</v>
      </c>
      <c r="C106" s="7">
        <v>4.7960862801893498</v>
      </c>
      <c r="D106" s="7">
        <v>7.5166188816975374</v>
      </c>
      <c r="E106" s="7">
        <v>12.802325894459734</v>
      </c>
      <c r="F106" s="7">
        <v>34.792231236195811</v>
      </c>
      <c r="G106" s="7">
        <v>51.539844344280183</v>
      </c>
      <c r="H106" s="7">
        <v>55.658018811392814</v>
      </c>
      <c r="I106" s="7">
        <v>56.767495026466797</v>
      </c>
      <c r="J106" s="7">
        <v>63.768683584618699</v>
      </c>
      <c r="K106" s="133">
        <v>60.278767579666528</v>
      </c>
      <c r="L106" s="133">
        <v>64.097898394975104</v>
      </c>
      <c r="M106" s="133">
        <v>60.243086028249294</v>
      </c>
      <c r="N106" s="133">
        <v>57.474657508621149</v>
      </c>
      <c r="O106" s="133">
        <v>58.207960031013897</v>
      </c>
      <c r="P106" s="133">
        <v>56.688133236455485</v>
      </c>
      <c r="Q106" s="133">
        <v>53.549095591704308</v>
      </c>
      <c r="R106" s="133">
        <v>55.139818265851723</v>
      </c>
      <c r="S106" s="133">
        <v>59.666471288715783</v>
      </c>
      <c r="T106" s="133">
        <v>57.719608944530975</v>
      </c>
      <c r="U106" s="133">
        <v>59.412607922375457</v>
      </c>
      <c r="V106" s="133">
        <v>62.144475256258289</v>
      </c>
      <c r="W106" s="133">
        <v>70.410834761921905</v>
      </c>
      <c r="X106" s="133">
        <v>72.038538016267651</v>
      </c>
      <c r="Y106" s="133">
        <v>72.732815264891059</v>
      </c>
      <c r="Z106" s="133">
        <f>'Fiscal Accounts'!Z107/'Fiscal Accounts'!Z$116*100</f>
        <v>72.436340910819922</v>
      </c>
      <c r="AA106" s="133">
        <f>'Fiscal Accounts'!AA107/'Fiscal Accounts'!AA$116*100</f>
        <v>70.175219408989321</v>
      </c>
      <c r="AB106" s="133">
        <f>'Fiscal Accounts'!AB107/'Fiscal Accounts'!AB$116*100</f>
        <v>67.652256276335649</v>
      </c>
      <c r="AC106" s="133">
        <f>'Fiscal Accounts'!AC107/'Fiscal Accounts'!AC$116*100</f>
        <v>65.761776308257964</v>
      </c>
      <c r="AD106" s="133">
        <f>'Fiscal Accounts'!AD107/'Fiscal Accounts'!AD$116*100</f>
        <v>74.326044848622189</v>
      </c>
      <c r="AE106" s="133">
        <f>'Fiscal Accounts'!AE107/'Fiscal Accounts'!AE$116*100</f>
        <v>74.50688381164241</v>
      </c>
      <c r="AF106" s="133">
        <f>'Fiscal Accounts'!AF107/'Fiscal Accounts'!AF$116*100</f>
        <v>64.587938343823723</v>
      </c>
      <c r="AG106" s="4" t="s">
        <v>169</v>
      </c>
      <c r="AH106" s="11"/>
    </row>
    <row r="107" spans="2:34" s="48" customFormat="1" ht="11.25" customHeight="1" x14ac:dyDescent="0.2">
      <c r="B107" s="49" t="s">
        <v>170</v>
      </c>
      <c r="C107" s="36">
        <v>4.7960862801893498</v>
      </c>
      <c r="D107" s="36">
        <v>7.5166188816975374</v>
      </c>
      <c r="E107" s="36">
        <v>12.802325894459734</v>
      </c>
      <c r="F107" s="36">
        <v>34.792231236195811</v>
      </c>
      <c r="G107" s="36">
        <v>51.539844344280183</v>
      </c>
      <c r="H107" s="36">
        <v>55.658018811392814</v>
      </c>
      <c r="I107" s="36">
        <v>56.767495026466797</v>
      </c>
      <c r="J107" s="36">
        <v>63.768683584618699</v>
      </c>
      <c r="K107" s="128">
        <v>60.278767579666528</v>
      </c>
      <c r="L107" s="128">
        <v>64.097898394975104</v>
      </c>
      <c r="M107" s="128">
        <v>60.243086028249294</v>
      </c>
      <c r="N107" s="128">
        <v>57.474657508621149</v>
      </c>
      <c r="O107" s="128">
        <v>58.207960031013897</v>
      </c>
      <c r="P107" s="128">
        <v>53.748500021848365</v>
      </c>
      <c r="Q107" s="128">
        <v>50.711114573729276</v>
      </c>
      <c r="R107" s="128">
        <v>51.757880679720039</v>
      </c>
      <c r="S107" s="128">
        <v>55.664982446362309</v>
      </c>
      <c r="T107" s="128">
        <v>54.043329718396514</v>
      </c>
      <c r="U107" s="128">
        <v>55.681012525467501</v>
      </c>
      <c r="V107" s="128">
        <v>58.112337811601456</v>
      </c>
      <c r="W107" s="128">
        <v>61.72856729277688</v>
      </c>
      <c r="X107" s="128">
        <v>66.119049300910433</v>
      </c>
      <c r="Y107" s="128">
        <v>68.760856436088972</v>
      </c>
      <c r="Z107" s="128">
        <f>'Fiscal Accounts'!Z108/'Fiscal Accounts'!Z$116*100</f>
        <v>68.743996549731648</v>
      </c>
      <c r="AA107" s="128">
        <f>'Fiscal Accounts'!AA108/'Fiscal Accounts'!AA$116*100</f>
        <v>66.904828079703378</v>
      </c>
      <c r="AB107" s="128">
        <f>'Fiscal Accounts'!AB108/'Fiscal Accounts'!AB$116*100</f>
        <v>64.879180332028639</v>
      </c>
      <c r="AC107" s="128">
        <f>'Fiscal Accounts'!AC108/'Fiscal Accounts'!AC$116*100</f>
        <v>63.25369324375967</v>
      </c>
      <c r="AD107" s="128">
        <f>'Fiscal Accounts'!AD108/'Fiscal Accounts'!AD$116*100</f>
        <v>71.336855754220124</v>
      </c>
      <c r="AE107" s="128">
        <f>'Fiscal Accounts'!AE108/'Fiscal Accounts'!AE$116*100</f>
        <v>71.532429020095009</v>
      </c>
      <c r="AF107" s="128">
        <f>'Fiscal Accounts'!AF108/'Fiscal Accounts'!AF$116*100</f>
        <v>62.13270784515592</v>
      </c>
      <c r="AG107" s="59" t="s">
        <v>171</v>
      </c>
      <c r="AH107" s="11"/>
    </row>
    <row r="108" spans="2:34" s="48" customFormat="1" ht="11.25" customHeight="1" x14ac:dyDescent="0.2">
      <c r="B108" s="60" t="s">
        <v>172</v>
      </c>
      <c r="C108" s="36">
        <v>0</v>
      </c>
      <c r="D108" s="36">
        <v>0.4130455202150547</v>
      </c>
      <c r="E108" s="36">
        <v>4.4691127198755529</v>
      </c>
      <c r="F108" s="36">
        <v>24.759306314640721</v>
      </c>
      <c r="G108" s="36">
        <v>36.377355995895257</v>
      </c>
      <c r="H108" s="36">
        <v>38.830613929830356</v>
      </c>
      <c r="I108" s="36">
        <v>40.011844681842732</v>
      </c>
      <c r="J108" s="36">
        <v>45.105637309739322</v>
      </c>
      <c r="K108" s="128">
        <v>42.80087112318914</v>
      </c>
      <c r="L108" s="128">
        <v>42.711620852529045</v>
      </c>
      <c r="M108" s="128">
        <v>41.42709969603338</v>
      </c>
      <c r="N108" s="128">
        <v>40.018678184626012</v>
      </c>
      <c r="O108" s="128">
        <v>40.707283774239599</v>
      </c>
      <c r="P108" s="128">
        <v>39.981776882431646</v>
      </c>
      <c r="Q108" s="128">
        <v>38.272954466666391</v>
      </c>
      <c r="R108" s="128">
        <v>36.597843878066023</v>
      </c>
      <c r="S108" s="128">
        <v>35.797510122979979</v>
      </c>
      <c r="T108" s="128">
        <v>32.414198219418786</v>
      </c>
      <c r="U108" s="128">
        <v>33.055264790004891</v>
      </c>
      <c r="V108" s="128">
        <v>34.115506081451649</v>
      </c>
      <c r="W108" s="128">
        <v>37.099916451834417</v>
      </c>
      <c r="X108" s="128">
        <v>38.603800673822562</v>
      </c>
      <c r="Y108" s="128">
        <v>36.319670433215506</v>
      </c>
      <c r="Z108" s="128">
        <f>'Fiscal Accounts'!Z109/'Fiscal Accounts'!Z$116*100</f>
        <v>36.050358229394227</v>
      </c>
      <c r="AA108" s="128">
        <f>'Fiscal Accounts'!AA109/'Fiscal Accounts'!AA$116*100</f>
        <v>35.271682210573871</v>
      </c>
      <c r="AB108" s="128">
        <f>'Fiscal Accounts'!AB109/'Fiscal Accounts'!AB$116*100</f>
        <v>34.525710333037601</v>
      </c>
      <c r="AC108" s="128">
        <f>'Fiscal Accounts'!AC109/'Fiscal Accounts'!AC$116*100</f>
        <v>34.407139690807426</v>
      </c>
      <c r="AD108" s="128">
        <f>'Fiscal Accounts'!AD109/'Fiscal Accounts'!AD$116*100</f>
        <v>38.289380390077113</v>
      </c>
      <c r="AE108" s="128">
        <f>'Fiscal Accounts'!AE109/'Fiscal Accounts'!AE$116*100</f>
        <v>36.574242311158649</v>
      </c>
      <c r="AF108" s="128">
        <f>'Fiscal Accounts'!AF109/'Fiscal Accounts'!AF$116*100</f>
        <v>33.393823982176443</v>
      </c>
      <c r="AG108" s="61" t="s">
        <v>173</v>
      </c>
      <c r="AH108" s="11"/>
    </row>
    <row r="109" spans="2:34" s="48" customFormat="1" ht="11.25" customHeight="1" x14ac:dyDescent="0.2">
      <c r="B109" s="60" t="s">
        <v>174</v>
      </c>
      <c r="C109" s="36">
        <v>4.7960862801893498</v>
      </c>
      <c r="D109" s="36">
        <v>7.1035733614824821</v>
      </c>
      <c r="E109" s="36">
        <v>8.3332131745841806</v>
      </c>
      <c r="F109" s="36">
        <v>10.032924921555084</v>
      </c>
      <c r="G109" s="36">
        <v>15.162488348384928</v>
      </c>
      <c r="H109" s="36">
        <v>16.827404881562469</v>
      </c>
      <c r="I109" s="36">
        <v>16.755650344624065</v>
      </c>
      <c r="J109" s="36">
        <v>18.663046274879381</v>
      </c>
      <c r="K109" s="128">
        <v>17.477896456477389</v>
      </c>
      <c r="L109" s="128">
        <v>21.386277542446066</v>
      </c>
      <c r="M109" s="128">
        <v>18.81598633221591</v>
      </c>
      <c r="N109" s="128">
        <v>17.455979323995148</v>
      </c>
      <c r="O109" s="128">
        <v>17.500676256774295</v>
      </c>
      <c r="P109" s="128">
        <v>13.766723139416722</v>
      </c>
      <c r="Q109" s="128">
        <v>12.438160107062885</v>
      </c>
      <c r="R109" s="128">
        <v>15.160036801654018</v>
      </c>
      <c r="S109" s="128">
        <v>19.867472323382326</v>
      </c>
      <c r="T109" s="128">
        <v>21.629131498977731</v>
      </c>
      <c r="U109" s="128">
        <v>22.62574773546261</v>
      </c>
      <c r="V109" s="128">
        <v>23.9968317301498</v>
      </c>
      <c r="W109" s="128">
        <v>24.628650840942459</v>
      </c>
      <c r="X109" s="128">
        <v>27.515248627087878</v>
      </c>
      <c r="Y109" s="128">
        <v>32.441186002873465</v>
      </c>
      <c r="Z109" s="128">
        <f>'Fiscal Accounts'!Z110/'Fiscal Accounts'!Z$116*100</f>
        <v>32.693638320337406</v>
      </c>
      <c r="AA109" s="128">
        <f>'Fiscal Accounts'!AA110/'Fiscal Accounts'!AA$116*100</f>
        <v>31.633145869129503</v>
      </c>
      <c r="AB109" s="128">
        <f>'Fiscal Accounts'!AB110/'Fiscal Accounts'!AB$116*100</f>
        <v>30.353469998991034</v>
      </c>
      <c r="AC109" s="128">
        <f>'Fiscal Accounts'!AC110/'Fiscal Accounts'!AC$116*100</f>
        <v>28.846553552952241</v>
      </c>
      <c r="AD109" s="128">
        <f>'Fiscal Accounts'!AD110/'Fiscal Accounts'!AD$116*100</f>
        <v>33.047475364143011</v>
      </c>
      <c r="AE109" s="128">
        <f>'Fiscal Accounts'!AE110/'Fiscal Accounts'!AE$116*100</f>
        <v>34.95818670893636</v>
      </c>
      <c r="AF109" s="128">
        <f>'Fiscal Accounts'!AF110/'Fiscal Accounts'!AF$116*100</f>
        <v>28.738883862979485</v>
      </c>
      <c r="AG109" s="61" t="s">
        <v>175</v>
      </c>
      <c r="AH109" s="11"/>
    </row>
    <row r="110" spans="2:34" s="48" customFormat="1" ht="11.25" customHeight="1" x14ac:dyDescent="0.2">
      <c r="B110" s="49" t="s">
        <v>176</v>
      </c>
      <c r="C110" s="36"/>
      <c r="D110" s="36"/>
      <c r="E110" s="36"/>
      <c r="F110" s="36"/>
      <c r="G110" s="36"/>
      <c r="H110" s="36"/>
      <c r="I110" s="36"/>
      <c r="J110" s="36"/>
      <c r="K110" s="128"/>
      <c r="L110" s="128"/>
      <c r="M110" s="128"/>
      <c r="N110" s="128"/>
      <c r="O110" s="128"/>
      <c r="P110" s="128">
        <v>2.939633214607114</v>
      </c>
      <c r="Q110" s="128">
        <v>2.8379810179750384</v>
      </c>
      <c r="R110" s="128">
        <v>3.3819375861316892</v>
      </c>
      <c r="S110" s="128">
        <v>4.0014888423534716</v>
      </c>
      <c r="T110" s="128">
        <v>3.6762792261344601</v>
      </c>
      <c r="U110" s="128">
        <v>3.7315953969079634</v>
      </c>
      <c r="V110" s="128">
        <v>4.032137444656839</v>
      </c>
      <c r="W110" s="128">
        <v>8.6822674691450246</v>
      </c>
      <c r="X110" s="128">
        <v>5.9194887153572013</v>
      </c>
      <c r="Y110" s="128">
        <v>3.9719588288020948</v>
      </c>
      <c r="Z110" s="128">
        <f>'Fiscal Accounts'!Z111/'Fiscal Accounts'!Z$116*100</f>
        <v>3.6923443610882782</v>
      </c>
      <c r="AA110" s="128">
        <f>'Fiscal Accounts'!AA111/'Fiscal Accounts'!AA$116*100</f>
        <v>3.2703913292859479</v>
      </c>
      <c r="AB110" s="128">
        <f>'Fiscal Accounts'!AB111/'Fiscal Accounts'!AB$116*100</f>
        <v>2.7730759443070028</v>
      </c>
      <c r="AC110" s="128">
        <f>'Fiscal Accounts'!AC111/'Fiscal Accounts'!AC$116*100</f>
        <v>2.5080830644982881</v>
      </c>
      <c r="AD110" s="128">
        <f>'Fiscal Accounts'!AD111/'Fiscal Accounts'!AD$116*100</f>
        <v>2.9891890944020512</v>
      </c>
      <c r="AE110" s="128">
        <f>'Fiscal Accounts'!AE111/'Fiscal Accounts'!AE$116*100</f>
        <v>2.9744547915474011</v>
      </c>
      <c r="AF110" s="128">
        <f>'Fiscal Accounts'!AF111/'Fiscal Accounts'!AF$116*100</f>
        <v>2.4552304986678037</v>
      </c>
      <c r="AG110" s="59" t="s">
        <v>177</v>
      </c>
      <c r="AH110" s="11"/>
    </row>
    <row r="111" spans="2:34" s="48" customFormat="1" ht="11.25" customHeight="1" x14ac:dyDescent="0.2">
      <c r="B111" s="60" t="s">
        <v>178</v>
      </c>
      <c r="C111" s="36"/>
      <c r="D111" s="36"/>
      <c r="E111" s="36"/>
      <c r="F111" s="36"/>
      <c r="G111" s="36"/>
      <c r="H111" s="36"/>
      <c r="I111" s="36"/>
      <c r="J111" s="36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>
        <v>1.1879206984681263E-2</v>
      </c>
      <c r="U111" s="128">
        <v>1.6751801668377087E-2</v>
      </c>
      <c r="V111" s="128">
        <v>2.1599754712152447E-2</v>
      </c>
      <c r="W111" s="128">
        <v>2.8959539974088858E-2</v>
      </c>
      <c r="X111" s="128">
        <v>6.1268129289393902E-2</v>
      </c>
      <c r="Y111" s="128">
        <v>6.553687868888014E-2</v>
      </c>
      <c r="Z111" s="128">
        <f>'Fiscal Accounts'!Z112/'Fiscal Accounts'!Z$116*100</f>
        <v>6.1189322395860474E-2</v>
      </c>
      <c r="AA111" s="128">
        <f>'Fiscal Accounts'!AA112/'Fiscal Accounts'!AA$116*100</f>
        <v>5.3332628735502548E-2</v>
      </c>
      <c r="AB111" s="128">
        <f>'Fiscal Accounts'!AB112/'Fiscal Accounts'!AB$116*100</f>
        <v>4.3726239969289878E-2</v>
      </c>
      <c r="AC111" s="128">
        <f>'Fiscal Accounts'!AC112/'Fiscal Accounts'!AC$116*100</f>
        <v>3.4372470069399981E-2</v>
      </c>
      <c r="AD111" s="128">
        <f>'Fiscal Accounts'!AD112/'Fiscal Accounts'!AD$116*100</f>
        <v>2.6230239025310804E-2</v>
      </c>
      <c r="AE111" s="128">
        <f>'Fiscal Accounts'!AE112/'Fiscal Accounts'!AE$116*100</f>
        <v>1.6970409145594743E-2</v>
      </c>
      <c r="AF111" s="128">
        <f>'Fiscal Accounts'!AF112/'Fiscal Accounts'!AF$116*100</f>
        <v>9.4637362273574856E-3</v>
      </c>
      <c r="AG111" s="61" t="s">
        <v>179</v>
      </c>
      <c r="AH111" s="11"/>
    </row>
    <row r="112" spans="2:34" s="48" customFormat="1" ht="11.25" customHeight="1" x14ac:dyDescent="0.2">
      <c r="B112" s="60" t="s">
        <v>180</v>
      </c>
      <c r="C112" s="36"/>
      <c r="D112" s="36"/>
      <c r="E112" s="36"/>
      <c r="F112" s="36"/>
      <c r="G112" s="36"/>
      <c r="H112" s="36"/>
      <c r="I112" s="36"/>
      <c r="J112" s="36"/>
      <c r="K112" s="128"/>
      <c r="L112" s="128"/>
      <c r="M112" s="128"/>
      <c r="N112" s="128"/>
      <c r="O112" s="128"/>
      <c r="P112" s="128">
        <v>2.939633214607114</v>
      </c>
      <c r="Q112" s="128">
        <v>2.8379810179750384</v>
      </c>
      <c r="R112" s="128">
        <v>3.3819375861316892</v>
      </c>
      <c r="S112" s="128">
        <v>4.0014888423534716</v>
      </c>
      <c r="T112" s="128">
        <v>3.6644000191497788</v>
      </c>
      <c r="U112" s="128">
        <v>3.7148435952395866</v>
      </c>
      <c r="V112" s="128">
        <v>4.0105376899446865</v>
      </c>
      <c r="W112" s="128">
        <v>3.8016448349030516</v>
      </c>
      <c r="X112" s="128">
        <v>3.9088253904180066</v>
      </c>
      <c r="Y112" s="128">
        <v>3.9064219501132147</v>
      </c>
      <c r="Z112" s="128">
        <f>'Fiscal Accounts'!Z113/'Fiscal Accounts'!Z$116*100</f>
        <v>3.631155038692417</v>
      </c>
      <c r="AA112" s="128">
        <f>'Fiscal Accounts'!AA113/'Fiscal Accounts'!AA$116*100</f>
        <v>3.2170587005504458</v>
      </c>
      <c r="AB112" s="128">
        <f>'Fiscal Accounts'!AB113/'Fiscal Accounts'!AB$116*100</f>
        <v>2.7293497043377131</v>
      </c>
      <c r="AC112" s="128">
        <f>'Fiscal Accounts'!AC113/'Fiscal Accounts'!AC$116*100</f>
        <v>2.4737105944288884</v>
      </c>
      <c r="AD112" s="128">
        <f>'Fiscal Accounts'!AD113/'Fiscal Accounts'!AD$116*100</f>
        <v>2.9629588553767405</v>
      </c>
      <c r="AE112" s="128">
        <f>'Fiscal Accounts'!AE113/'Fiscal Accounts'!AE$116*100</f>
        <v>2.9574843824018067</v>
      </c>
      <c r="AF112" s="128">
        <f>'Fiscal Accounts'!AF113/'Fiscal Accounts'!AF$116*100</f>
        <v>2.4457667624404467</v>
      </c>
      <c r="AG112" s="61" t="s">
        <v>181</v>
      </c>
      <c r="AH112" s="11"/>
    </row>
    <row r="113" spans="2:34" ht="11.25" customHeight="1" x14ac:dyDescent="0.2">
      <c r="B113" s="62" t="s">
        <v>182</v>
      </c>
      <c r="C113" s="63"/>
      <c r="D113" s="63"/>
      <c r="E113" s="63"/>
      <c r="F113" s="63"/>
      <c r="G113" s="63"/>
      <c r="H113" s="63"/>
      <c r="I113" s="63"/>
      <c r="J113" s="63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1">
        <v>4.8516630942678836</v>
      </c>
      <c r="X113" s="131">
        <v>1.9493951956498001</v>
      </c>
      <c r="Y113" s="131"/>
      <c r="Z113" s="131"/>
      <c r="AA113" s="131"/>
      <c r="AB113" s="131"/>
      <c r="AC113" s="131"/>
      <c r="AD113" s="131"/>
      <c r="AE113" s="131"/>
      <c r="AF113" s="131"/>
      <c r="AG113" s="64" t="s">
        <v>183</v>
      </c>
    </row>
    <row r="114" spans="2:34" ht="7.5" customHeight="1" x14ac:dyDescent="0.2">
      <c r="B114" s="65"/>
      <c r="C114" s="66"/>
      <c r="D114" s="66"/>
      <c r="E114" s="66"/>
      <c r="F114" s="66"/>
      <c r="G114" s="66"/>
      <c r="H114" s="66"/>
      <c r="I114" s="66"/>
      <c r="J114" s="66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67"/>
    </row>
    <row r="115" spans="2:34" s="48" customFormat="1" ht="13.5" thickBot="1" x14ac:dyDescent="0.25">
      <c r="B115" s="68" t="s">
        <v>184</v>
      </c>
      <c r="C115" s="69">
        <v>100</v>
      </c>
      <c r="D115" s="69">
        <v>100</v>
      </c>
      <c r="E115" s="69">
        <v>100</v>
      </c>
      <c r="F115" s="69">
        <v>100</v>
      </c>
      <c r="G115" s="69">
        <v>100</v>
      </c>
      <c r="H115" s="69">
        <v>100</v>
      </c>
      <c r="I115" s="69">
        <v>100</v>
      </c>
      <c r="J115" s="69">
        <v>100</v>
      </c>
      <c r="K115" s="136">
        <v>100</v>
      </c>
      <c r="L115" s="136">
        <v>100</v>
      </c>
      <c r="M115" s="136">
        <v>100</v>
      </c>
      <c r="N115" s="136">
        <v>100</v>
      </c>
      <c r="O115" s="136">
        <v>100</v>
      </c>
      <c r="P115" s="136">
        <v>100</v>
      </c>
      <c r="Q115" s="136">
        <v>100</v>
      </c>
      <c r="R115" s="136">
        <v>100</v>
      </c>
      <c r="S115" s="136">
        <v>100</v>
      </c>
      <c r="T115" s="136">
        <v>100</v>
      </c>
      <c r="U115" s="136">
        <v>100</v>
      </c>
      <c r="V115" s="136">
        <v>100</v>
      </c>
      <c r="W115" s="136">
        <v>100</v>
      </c>
      <c r="X115" s="136">
        <v>100</v>
      </c>
      <c r="Y115" s="136">
        <v>100</v>
      </c>
      <c r="Z115" s="136">
        <f>'Fiscal Accounts'!Z116/'Fiscal Accounts'!Z$116*100</f>
        <v>100</v>
      </c>
      <c r="AA115" s="136">
        <f>'Fiscal Accounts'!AA116/'Fiscal Accounts'!AA$116*100</f>
        <v>100</v>
      </c>
      <c r="AB115" s="136">
        <f>'Fiscal Accounts'!AB116/'Fiscal Accounts'!AB$116*100</f>
        <v>100</v>
      </c>
      <c r="AC115" s="136">
        <f>'Fiscal Accounts'!AC116/'Fiscal Accounts'!AC$116*100</f>
        <v>100</v>
      </c>
      <c r="AD115" s="136">
        <f>'Fiscal Accounts'!AD116/'Fiscal Accounts'!AD$116*100</f>
        <v>100</v>
      </c>
      <c r="AE115" s="136">
        <f>'Fiscal Accounts'!AE116/'Fiscal Accounts'!AE$116*100</f>
        <v>100</v>
      </c>
      <c r="AF115" s="136">
        <f>'Fiscal Accounts'!AF116/'Fiscal Accounts'!AF$116*100</f>
        <v>100</v>
      </c>
      <c r="AG115" s="70" t="s">
        <v>185</v>
      </c>
      <c r="AH115" s="11"/>
    </row>
    <row r="116" spans="2:34" x14ac:dyDescent="0.2">
      <c r="B116" s="71"/>
    </row>
    <row r="117" spans="2:34" x14ac:dyDescent="0.2">
      <c r="W117" s="11"/>
      <c r="X117" s="11"/>
      <c r="Y117" s="11"/>
      <c r="Z117" s="11"/>
      <c r="AA117" s="11"/>
      <c r="AB117" s="72"/>
      <c r="AC117" s="72"/>
      <c r="AD117" s="72"/>
      <c r="AE117" s="72"/>
      <c r="AF117" s="72"/>
    </row>
    <row r="118" spans="2:34" x14ac:dyDescent="0.2">
      <c r="W118" s="11"/>
      <c r="X118" s="11"/>
      <c r="Y118" s="11"/>
      <c r="Z118" s="11"/>
      <c r="AA118" s="11"/>
      <c r="AB118" s="72"/>
      <c r="AC118" s="72"/>
      <c r="AD118" s="72"/>
      <c r="AE118" s="72"/>
      <c r="AF118" s="72"/>
    </row>
    <row r="119" spans="2:34" x14ac:dyDescent="0.2">
      <c r="W119" s="11"/>
      <c r="X119" s="11"/>
      <c r="Y119" s="11"/>
      <c r="Z119" s="11"/>
      <c r="AA119" s="11"/>
      <c r="AB119" s="137"/>
      <c r="AC119" s="137"/>
      <c r="AD119" s="137"/>
      <c r="AE119" s="137"/>
      <c r="AF119" s="137"/>
    </row>
    <row r="120" spans="2:34" x14ac:dyDescent="0.2">
      <c r="W120" s="11"/>
      <c r="X120" s="11"/>
      <c r="Y120" s="11"/>
      <c r="Z120" s="11"/>
      <c r="AA120" s="11"/>
      <c r="AB120" s="72"/>
      <c r="AC120" s="72"/>
      <c r="AD120" s="72"/>
      <c r="AE120" s="72"/>
      <c r="AF120" s="72"/>
    </row>
    <row r="121" spans="2:34" x14ac:dyDescent="0.2">
      <c r="W121" s="11"/>
      <c r="X121" s="11"/>
      <c r="Y121" s="11"/>
      <c r="Z121" s="11"/>
      <c r="AA121" s="11"/>
      <c r="AB121" s="72"/>
      <c r="AC121" s="72"/>
      <c r="AD121" s="72"/>
      <c r="AE121" s="72"/>
      <c r="AF121" s="72"/>
    </row>
    <row r="122" spans="2:34" x14ac:dyDescent="0.2">
      <c r="W122" s="11"/>
      <c r="X122" s="11"/>
      <c r="Y122" s="11"/>
      <c r="Z122" s="11"/>
      <c r="AA122" s="11"/>
      <c r="AB122" s="72"/>
      <c r="AC122" s="72"/>
      <c r="AD122" s="72"/>
      <c r="AE122" s="72"/>
      <c r="AF122" s="72"/>
    </row>
    <row r="123" spans="2:34" x14ac:dyDescent="0.2">
      <c r="Q123" s="73"/>
      <c r="R123" s="73"/>
      <c r="S123" s="73"/>
      <c r="T123" s="74"/>
      <c r="U123" s="74"/>
      <c r="V123" s="75"/>
      <c r="W123" s="76"/>
      <c r="X123" s="76"/>
      <c r="Y123" s="76"/>
      <c r="Z123" s="76"/>
      <c r="AA123" s="76"/>
      <c r="AB123" s="77"/>
      <c r="AC123" s="77"/>
      <c r="AD123" s="77"/>
      <c r="AE123" s="77"/>
      <c r="AF123" s="77"/>
    </row>
    <row r="124" spans="2:34" x14ac:dyDescent="0.2">
      <c r="Q124" s="73"/>
      <c r="R124" s="73"/>
      <c r="S124" s="73"/>
      <c r="T124" s="74"/>
      <c r="U124" s="74"/>
      <c r="V124" s="75"/>
      <c r="W124" s="76"/>
      <c r="X124" s="76"/>
      <c r="Y124" s="76"/>
      <c r="Z124" s="76"/>
      <c r="AA124" s="76"/>
      <c r="AB124" s="77"/>
      <c r="AC124" s="77"/>
      <c r="AD124" s="77"/>
      <c r="AE124" s="77"/>
      <c r="AF124" s="77"/>
    </row>
    <row r="125" spans="2:34" x14ac:dyDescent="0.2">
      <c r="W125" s="11"/>
      <c r="X125" s="11"/>
      <c r="Y125" s="11"/>
      <c r="Z125" s="11"/>
      <c r="AA125" s="11"/>
      <c r="AB125" s="72"/>
      <c r="AC125" s="72"/>
      <c r="AD125" s="72"/>
      <c r="AE125" s="72"/>
      <c r="AF125" s="72"/>
    </row>
    <row r="126" spans="2:34" ht="15.75" customHeight="1" x14ac:dyDescent="0.2">
      <c r="W126" s="11"/>
      <c r="X126" s="11"/>
      <c r="Y126" s="11"/>
      <c r="Z126" s="11"/>
      <c r="AA126" s="11"/>
      <c r="AB126" s="72"/>
      <c r="AC126" s="72"/>
      <c r="AD126" s="72"/>
      <c r="AE126" s="72"/>
      <c r="AF126" s="72"/>
    </row>
    <row r="127" spans="2:34" ht="18" customHeight="1" x14ac:dyDescent="0.2">
      <c r="W127" s="11"/>
      <c r="X127" s="11"/>
      <c r="Y127" s="11"/>
      <c r="Z127" s="11"/>
      <c r="AA127" s="11"/>
      <c r="AB127" s="72"/>
      <c r="AC127" s="72"/>
      <c r="AD127" s="72"/>
      <c r="AE127" s="72"/>
      <c r="AF127" s="72"/>
    </row>
    <row r="128" spans="2:34" ht="15.75" customHeight="1" x14ac:dyDescent="0.2">
      <c r="W128" s="11"/>
      <c r="X128" s="11"/>
      <c r="Y128" s="11"/>
      <c r="Z128" s="11"/>
      <c r="AA128" s="11"/>
      <c r="AB128" s="72"/>
      <c r="AC128" s="72"/>
      <c r="AD128" s="72"/>
      <c r="AE128" s="72"/>
      <c r="AF128" s="72"/>
    </row>
    <row r="129" spans="23:32" x14ac:dyDescent="0.2">
      <c r="W129" s="11"/>
      <c r="X129" s="11"/>
      <c r="Y129" s="11"/>
      <c r="Z129" s="11"/>
      <c r="AA129" s="11"/>
      <c r="AB129" s="72"/>
      <c r="AC129" s="72"/>
      <c r="AD129" s="72"/>
      <c r="AE129" s="72"/>
      <c r="AF129" s="72"/>
    </row>
    <row r="130" spans="23:32" x14ac:dyDescent="0.2">
      <c r="W130" s="11"/>
      <c r="X130" s="11"/>
      <c r="Y130" s="11"/>
      <c r="Z130" s="11"/>
      <c r="AA130" s="11"/>
      <c r="AB130" s="72"/>
      <c r="AC130" s="72"/>
      <c r="AD130" s="72"/>
      <c r="AE130" s="72"/>
      <c r="AF130" s="72"/>
    </row>
    <row r="131" spans="23:32" x14ac:dyDescent="0.2">
      <c r="W131" s="11"/>
      <c r="X131" s="11"/>
      <c r="Y131" s="11"/>
      <c r="Z131" s="11"/>
      <c r="AA131" s="11"/>
      <c r="AB131" s="72"/>
      <c r="AC131" s="72"/>
      <c r="AD131" s="72"/>
      <c r="AE131" s="72"/>
      <c r="AF131" s="72"/>
    </row>
    <row r="132" spans="23:32" x14ac:dyDescent="0.2">
      <c r="W132" s="11"/>
      <c r="X132" s="11"/>
      <c r="Y132" s="11"/>
      <c r="Z132" s="11"/>
      <c r="AA132" s="11"/>
      <c r="AB132" s="72"/>
      <c r="AC132" s="72"/>
      <c r="AD132" s="72"/>
      <c r="AE132" s="72"/>
      <c r="AF132" s="72"/>
    </row>
    <row r="133" spans="23:32" x14ac:dyDescent="0.2">
      <c r="W133" s="11"/>
      <c r="X133" s="11"/>
      <c r="Y133" s="11"/>
      <c r="Z133" s="11"/>
      <c r="AA133" s="11"/>
      <c r="AB133" s="72"/>
      <c r="AC133" s="72"/>
      <c r="AD133" s="72"/>
      <c r="AE133" s="72"/>
      <c r="AF133" s="72"/>
    </row>
    <row r="134" spans="23:32" x14ac:dyDescent="0.2">
      <c r="W134" s="11"/>
      <c r="X134" s="11"/>
      <c r="Y134" s="11"/>
      <c r="Z134" s="11"/>
      <c r="AA134" s="11"/>
      <c r="AB134" s="72"/>
      <c r="AC134" s="72"/>
      <c r="AD134" s="72"/>
      <c r="AE134" s="72"/>
      <c r="AF134" s="72"/>
    </row>
    <row r="135" spans="23:32" x14ac:dyDescent="0.2">
      <c r="W135" s="11"/>
      <c r="X135" s="11"/>
      <c r="Y135" s="11"/>
      <c r="Z135" s="11"/>
      <c r="AA135" s="11"/>
      <c r="AB135" s="72"/>
      <c r="AC135" s="72"/>
      <c r="AD135" s="72"/>
      <c r="AE135" s="72"/>
      <c r="AF135" s="72"/>
    </row>
    <row r="136" spans="23:32" x14ac:dyDescent="0.2">
      <c r="W136" s="11"/>
      <c r="X136" s="11"/>
      <c r="Y136" s="11"/>
      <c r="Z136" s="11"/>
      <c r="AA136" s="11"/>
      <c r="AB136" s="72"/>
      <c r="AC136" s="72"/>
      <c r="AD136" s="72"/>
      <c r="AE136" s="72"/>
      <c r="AF136" s="72"/>
    </row>
    <row r="137" spans="23:32" x14ac:dyDescent="0.2">
      <c r="W137" s="11"/>
      <c r="X137" s="11"/>
      <c r="Y137" s="11"/>
      <c r="Z137" s="11"/>
      <c r="AA137" s="11"/>
      <c r="AB137" s="72"/>
      <c r="AC137" s="72"/>
      <c r="AD137" s="72"/>
      <c r="AE137" s="72"/>
      <c r="AF137" s="72"/>
    </row>
    <row r="138" spans="23:32" x14ac:dyDescent="0.2">
      <c r="W138" s="11"/>
      <c r="X138" s="11"/>
      <c r="Y138" s="11"/>
      <c r="Z138" s="11"/>
      <c r="AA138" s="11"/>
      <c r="AB138" s="72"/>
      <c r="AC138" s="72"/>
      <c r="AD138" s="72"/>
      <c r="AE138" s="72"/>
      <c r="AF138" s="72"/>
    </row>
    <row r="139" spans="23:32" x14ac:dyDescent="0.2">
      <c r="W139" s="11"/>
      <c r="X139" s="11"/>
      <c r="Y139" s="11"/>
      <c r="Z139" s="11"/>
      <c r="AA139" s="11"/>
      <c r="AB139" s="72"/>
      <c r="AC139" s="72"/>
      <c r="AD139" s="72"/>
      <c r="AE139" s="72"/>
      <c r="AF139" s="72"/>
    </row>
    <row r="140" spans="23:32" x14ac:dyDescent="0.2">
      <c r="W140" s="11"/>
      <c r="X140" s="11"/>
      <c r="Y140" s="11"/>
      <c r="Z140" s="11"/>
      <c r="AA140" s="11"/>
      <c r="AB140" s="72"/>
      <c r="AC140" s="72"/>
      <c r="AD140" s="72"/>
      <c r="AE140" s="72"/>
      <c r="AF140" s="72"/>
    </row>
    <row r="141" spans="23:32" x14ac:dyDescent="0.2">
      <c r="W141" s="11"/>
      <c r="X141" s="11"/>
      <c r="Y141" s="11"/>
      <c r="Z141" s="11"/>
      <c r="AA141" s="11"/>
      <c r="AB141" s="72"/>
      <c r="AC141" s="72"/>
      <c r="AD141" s="72"/>
      <c r="AE141" s="72"/>
      <c r="AF141" s="72"/>
    </row>
    <row r="142" spans="23:32" x14ac:dyDescent="0.2">
      <c r="W142" s="11"/>
      <c r="X142" s="11"/>
      <c r="Y142" s="11"/>
      <c r="Z142" s="11"/>
      <c r="AA142" s="11"/>
      <c r="AB142" s="72"/>
      <c r="AC142" s="72"/>
      <c r="AD142" s="72"/>
      <c r="AE142" s="72"/>
      <c r="AF142" s="72"/>
    </row>
    <row r="143" spans="23:32" x14ac:dyDescent="0.2">
      <c r="W143" s="11"/>
      <c r="X143" s="11"/>
      <c r="Y143" s="11"/>
      <c r="Z143" s="11"/>
      <c r="AA143" s="11"/>
      <c r="AB143" s="72"/>
      <c r="AC143" s="72"/>
      <c r="AD143" s="72"/>
      <c r="AE143" s="72"/>
      <c r="AF143" s="72"/>
    </row>
    <row r="144" spans="23:32" x14ac:dyDescent="0.2">
      <c r="W144" s="11"/>
      <c r="X144" s="11"/>
      <c r="Y144" s="11"/>
      <c r="Z144" s="11"/>
      <c r="AA144" s="11"/>
      <c r="AB144" s="72"/>
      <c r="AC144" s="72"/>
      <c r="AD144" s="72"/>
      <c r="AE144" s="72"/>
      <c r="AF144" s="72"/>
    </row>
    <row r="145" spans="23:32" x14ac:dyDescent="0.2">
      <c r="W145" s="11"/>
      <c r="X145" s="11"/>
      <c r="Y145" s="11"/>
      <c r="Z145" s="11"/>
      <c r="AA145" s="11"/>
      <c r="AB145" s="72"/>
      <c r="AC145" s="72"/>
      <c r="AD145" s="72"/>
      <c r="AE145" s="72"/>
      <c r="AF145" s="72"/>
    </row>
    <row r="146" spans="23:32" x14ac:dyDescent="0.2">
      <c r="W146" s="11"/>
      <c r="X146" s="11"/>
      <c r="Y146" s="11"/>
      <c r="Z146" s="11"/>
      <c r="AA146" s="11"/>
      <c r="AB146" s="72"/>
      <c r="AC146" s="72"/>
      <c r="AD146" s="72"/>
      <c r="AE146" s="72"/>
      <c r="AF146" s="72"/>
    </row>
    <row r="147" spans="23:32" x14ac:dyDescent="0.2">
      <c r="W147" s="11"/>
      <c r="X147" s="11"/>
      <c r="Y147" s="11"/>
      <c r="Z147" s="11"/>
      <c r="AA147" s="11"/>
      <c r="AB147" s="72"/>
      <c r="AC147" s="72"/>
      <c r="AD147" s="72"/>
      <c r="AE147" s="72"/>
      <c r="AF147" s="72"/>
    </row>
    <row r="148" spans="23:32" x14ac:dyDescent="0.2">
      <c r="W148" s="11"/>
      <c r="X148" s="11"/>
      <c r="Y148" s="11"/>
      <c r="Z148" s="11"/>
      <c r="AA148" s="11"/>
      <c r="AB148" s="72"/>
      <c r="AC148" s="72"/>
      <c r="AD148" s="72"/>
      <c r="AE148" s="72"/>
      <c r="AF148" s="72"/>
    </row>
    <row r="149" spans="23:32" x14ac:dyDescent="0.2">
      <c r="W149" s="11"/>
      <c r="X149" s="11"/>
      <c r="Y149" s="11"/>
      <c r="Z149" s="11"/>
      <c r="AA149" s="11"/>
      <c r="AB149" s="72"/>
      <c r="AC149" s="72"/>
      <c r="AD149" s="72"/>
      <c r="AE149" s="72"/>
      <c r="AF149" s="72"/>
    </row>
    <row r="150" spans="23:32" x14ac:dyDescent="0.2">
      <c r="W150" s="11"/>
      <c r="X150" s="11"/>
      <c r="Y150" s="11"/>
      <c r="Z150" s="11"/>
      <c r="AA150" s="11"/>
      <c r="AB150" s="72"/>
      <c r="AC150" s="72"/>
      <c r="AD150" s="72"/>
      <c r="AE150" s="72"/>
      <c r="AF150" s="72"/>
    </row>
    <row r="151" spans="23:32" x14ac:dyDescent="0.2">
      <c r="W151" s="11"/>
      <c r="X151" s="11"/>
      <c r="Y151" s="11"/>
      <c r="Z151" s="11"/>
      <c r="AA151" s="11"/>
      <c r="AB151" s="72"/>
      <c r="AC151" s="72"/>
      <c r="AD151" s="72"/>
      <c r="AE151" s="72"/>
      <c r="AF151" s="72"/>
    </row>
    <row r="152" spans="23:32" x14ac:dyDescent="0.2">
      <c r="W152" s="11"/>
      <c r="X152" s="11"/>
      <c r="Y152" s="11"/>
      <c r="Z152" s="11"/>
      <c r="AA152" s="11"/>
      <c r="AB152" s="72"/>
      <c r="AC152" s="72"/>
      <c r="AD152" s="72"/>
      <c r="AE152" s="72"/>
      <c r="AF152" s="72"/>
    </row>
    <row r="153" spans="23:32" x14ac:dyDescent="0.2">
      <c r="W153" s="11"/>
      <c r="X153" s="11"/>
      <c r="Y153" s="11"/>
      <c r="Z153" s="11"/>
      <c r="AA153" s="11"/>
      <c r="AB153" s="72"/>
      <c r="AC153" s="72"/>
      <c r="AD153" s="72"/>
      <c r="AE153" s="72"/>
      <c r="AF153" s="72"/>
    </row>
    <row r="154" spans="23:32" x14ac:dyDescent="0.2">
      <c r="W154" s="11"/>
      <c r="X154" s="11"/>
      <c r="Y154" s="11"/>
      <c r="Z154" s="11"/>
      <c r="AA154" s="11"/>
      <c r="AB154" s="72"/>
      <c r="AC154" s="72"/>
      <c r="AD154" s="72"/>
      <c r="AE154" s="72"/>
      <c r="AF154" s="72"/>
    </row>
    <row r="155" spans="23:32" x14ac:dyDescent="0.2">
      <c r="W155" s="11"/>
      <c r="X155" s="11"/>
      <c r="Y155" s="11"/>
      <c r="Z155" s="11"/>
      <c r="AA155" s="11"/>
      <c r="AB155" s="72"/>
      <c r="AC155" s="72"/>
      <c r="AD155" s="72"/>
      <c r="AE155" s="72"/>
      <c r="AF155" s="72"/>
    </row>
    <row r="156" spans="23:32" x14ac:dyDescent="0.2">
      <c r="W156" s="11"/>
      <c r="X156" s="11"/>
      <c r="Y156" s="11"/>
      <c r="Z156" s="11"/>
      <c r="AA156" s="11"/>
      <c r="AB156" s="72"/>
      <c r="AC156" s="72"/>
      <c r="AD156" s="72"/>
      <c r="AE156" s="72"/>
      <c r="AF156" s="72"/>
    </row>
    <row r="157" spans="23:32" x14ac:dyDescent="0.2">
      <c r="W157" s="11"/>
      <c r="X157" s="11"/>
      <c r="Y157" s="11"/>
      <c r="Z157" s="11"/>
      <c r="AA157" s="11"/>
      <c r="AB157" s="72"/>
      <c r="AC157" s="72"/>
      <c r="AD157" s="72"/>
      <c r="AE157" s="72"/>
      <c r="AF157" s="72"/>
    </row>
    <row r="158" spans="23:32" x14ac:dyDescent="0.2">
      <c r="W158" s="11"/>
      <c r="X158" s="11"/>
      <c r="Y158" s="11"/>
      <c r="Z158" s="11"/>
      <c r="AA158" s="11"/>
      <c r="AB158" s="72"/>
      <c r="AC158" s="72"/>
      <c r="AD158" s="72"/>
      <c r="AE158" s="72"/>
      <c r="AF158" s="72"/>
    </row>
    <row r="159" spans="23:32" x14ac:dyDescent="0.2">
      <c r="W159" s="11"/>
      <c r="X159" s="11"/>
      <c r="Y159" s="11"/>
      <c r="Z159" s="11"/>
      <c r="AA159" s="11"/>
      <c r="AB159" s="72"/>
      <c r="AC159" s="72"/>
      <c r="AD159" s="72"/>
      <c r="AE159" s="72"/>
      <c r="AF159" s="72"/>
    </row>
    <row r="160" spans="23:32" x14ac:dyDescent="0.2">
      <c r="W160" s="11"/>
      <c r="X160" s="11"/>
      <c r="Y160" s="11"/>
      <c r="Z160" s="11"/>
      <c r="AA160" s="11"/>
      <c r="AB160" s="72"/>
      <c r="AC160" s="72"/>
      <c r="AD160" s="72"/>
      <c r="AE160" s="72"/>
      <c r="AF160" s="72"/>
    </row>
    <row r="161" spans="23:32" x14ac:dyDescent="0.2">
      <c r="W161" s="11"/>
      <c r="X161" s="11"/>
      <c r="Y161" s="11"/>
      <c r="Z161" s="11"/>
      <c r="AA161" s="11"/>
      <c r="AB161" s="72"/>
      <c r="AC161" s="72"/>
      <c r="AD161" s="72"/>
      <c r="AE161" s="72"/>
      <c r="AF161" s="72"/>
    </row>
    <row r="162" spans="23:32" x14ac:dyDescent="0.2">
      <c r="W162" s="11"/>
      <c r="X162" s="11"/>
      <c r="Y162" s="11"/>
      <c r="Z162" s="11"/>
      <c r="AA162" s="11"/>
      <c r="AB162" s="72"/>
      <c r="AC162" s="72"/>
      <c r="AD162" s="72"/>
      <c r="AE162" s="72"/>
      <c r="AF162" s="72"/>
    </row>
    <row r="163" spans="23:32" x14ac:dyDescent="0.2">
      <c r="W163" s="11"/>
      <c r="X163" s="11"/>
      <c r="Y163" s="11"/>
      <c r="Z163" s="11"/>
      <c r="AA163" s="11"/>
      <c r="AB163" s="72"/>
      <c r="AC163" s="72"/>
      <c r="AD163" s="72"/>
      <c r="AE163" s="72"/>
      <c r="AF163" s="72"/>
    </row>
    <row r="164" spans="23:32" x14ac:dyDescent="0.2">
      <c r="W164" s="11"/>
      <c r="X164" s="11"/>
      <c r="Y164" s="11"/>
      <c r="Z164" s="11"/>
      <c r="AA164" s="11"/>
      <c r="AB164" s="72"/>
      <c r="AC164" s="72"/>
      <c r="AD164" s="72"/>
      <c r="AE164" s="72"/>
      <c r="AF164" s="72"/>
    </row>
    <row r="165" spans="23:32" x14ac:dyDescent="0.2">
      <c r="W165" s="11"/>
      <c r="X165" s="11"/>
      <c r="Y165" s="11"/>
      <c r="Z165" s="11"/>
      <c r="AA165" s="11"/>
      <c r="AB165" s="72"/>
      <c r="AC165" s="72"/>
      <c r="AD165" s="72"/>
      <c r="AE165" s="72"/>
      <c r="AF165" s="72"/>
    </row>
  </sheetData>
  <sheetProtection sheet="1" selectLockedCells="1" selectUnlockedCells="1"/>
  <mergeCells count="32">
    <mergeCell ref="W4:W5"/>
    <mergeCell ref="L4:L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R4:R5"/>
    <mergeCell ref="S4:S5"/>
    <mergeCell ref="T4:T5"/>
    <mergeCell ref="U4:U5"/>
    <mergeCell ref="V4:V5"/>
    <mergeCell ref="M4:M5"/>
    <mergeCell ref="N4:N5"/>
    <mergeCell ref="O4:O5"/>
    <mergeCell ref="P4:P5"/>
    <mergeCell ref="Q4:Q5"/>
    <mergeCell ref="Y4:Y5"/>
    <mergeCell ref="Z4:Z5"/>
    <mergeCell ref="AA4:AA5"/>
    <mergeCell ref="AG4:AG5"/>
    <mergeCell ref="X4:X5"/>
    <mergeCell ref="AB4:AB5"/>
    <mergeCell ref="AC4:AC5"/>
    <mergeCell ref="AD4:AD5"/>
    <mergeCell ref="AE4:AE5"/>
    <mergeCell ref="AF4:AF5"/>
  </mergeCells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Fiscal Accounts</vt:lpstr>
      <vt:lpstr>Fiscal Accounts (% of GDP)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Endrit Lami</dc:creator>
  <cp:lastModifiedBy>Vivi Besho</cp:lastModifiedBy>
  <cp:lastPrinted>2023-03-13T11:01:58Z</cp:lastPrinted>
  <dcterms:created xsi:type="dcterms:W3CDTF">2019-01-25T16:22:40Z</dcterms:created>
  <dcterms:modified xsi:type="dcterms:W3CDTF">2023-05-11T13:46:56Z</dcterms:modified>
</cp:coreProperties>
</file>