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keta.brace\Documents\FISKALE 2014\Fiskale 2023\Nentor 2023\"/>
    </mc:Choice>
  </mc:AlternateContent>
  <bookViews>
    <workbookView xWindow="0" yWindow="0" windowWidth="23820" windowHeight="90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9" i="1" l="1"/>
  <c r="L79" i="1"/>
  <c r="K79" i="1"/>
  <c r="J79" i="1"/>
  <c r="I79" i="1"/>
  <c r="H79" i="1"/>
</calcChain>
</file>

<file path=xl/sharedStrings.xml><?xml version="1.0" encoding="utf-8"?>
<sst xmlns="http://schemas.openxmlformats.org/spreadsheetml/2006/main" count="185" uniqueCount="177">
  <si>
    <t>TREGUESIT FISKALE SIPAS BUXHETIT TE KONSOLIDUAR 2023</t>
  </si>
  <si>
    <t xml:space="preserve">(Fiscal indicators regarding consolidated budget of 2023) </t>
  </si>
  <si>
    <t>Në milion lekë (in million of leks)</t>
  </si>
  <si>
    <t>Nr.</t>
  </si>
  <si>
    <t>E  M  E  R  T  I  M  I</t>
  </si>
  <si>
    <t>Jan     
Jan</t>
  </si>
  <si>
    <t>Shkurt      Feb</t>
  </si>
  <si>
    <t>Mars
March</t>
  </si>
  <si>
    <t>Prill April</t>
  </si>
  <si>
    <t>Maj
May</t>
  </si>
  <si>
    <t>Qershor
June</t>
  </si>
  <si>
    <t>Korrik  July</t>
  </si>
  <si>
    <t>Gusht Aug</t>
  </si>
  <si>
    <t>Shtator Sept</t>
  </si>
  <si>
    <t>Tetor  Oct</t>
  </si>
  <si>
    <t>Nentor  Nov</t>
  </si>
  <si>
    <t>Dif. Fakt-plan</t>
  </si>
  <si>
    <t xml:space="preserve">% Realizimit </t>
  </si>
  <si>
    <t xml:space="preserve">Plani vjetor 2023  AN nr.6/2023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</si>
  <si>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ITEM</t>
  </si>
  <si>
    <t>TOTALI TE ARDHURAVE</t>
  </si>
  <si>
    <t>Total Revenue</t>
  </si>
  <si>
    <t>I.</t>
  </si>
  <si>
    <t>Te ardhura nga ndihmat</t>
  </si>
  <si>
    <t>Grants</t>
  </si>
  <si>
    <t>II.</t>
  </si>
  <si>
    <t>Te ardhura tatimore</t>
  </si>
  <si>
    <t>Tax Revenue</t>
  </si>
  <si>
    <t>II.1</t>
  </si>
  <si>
    <t>Nga Tatimet dhe Doganat</t>
  </si>
  <si>
    <t>From tax offices and customs</t>
  </si>
  <si>
    <t>Tatimi mbi Vleren e Shtuar</t>
  </si>
  <si>
    <t xml:space="preserve">V.A. T </t>
  </si>
  <si>
    <t>a.</t>
  </si>
  <si>
    <t>T.V.SH e arketuar</t>
  </si>
  <si>
    <t>V.A.T Gross</t>
  </si>
  <si>
    <t>b.</t>
  </si>
  <si>
    <t>T.V.SH e Rimbursuar</t>
  </si>
  <si>
    <t>V.A.T Reimbursed</t>
  </si>
  <si>
    <t>Tatimi mbi Fitimin</t>
  </si>
  <si>
    <t>Profit Tax</t>
  </si>
  <si>
    <t>Akcizat</t>
  </si>
  <si>
    <t>Excise Tax</t>
  </si>
  <si>
    <t>Akciza e arketuar</t>
  </si>
  <si>
    <t>Excise Tax Gross</t>
  </si>
  <si>
    <t>Akciza e rimbursuar</t>
  </si>
  <si>
    <t>Excise Tax Reimbursed</t>
  </si>
  <si>
    <t>Tatimi mbi te Ardhurat Personale</t>
  </si>
  <si>
    <t>Personal Income Tax</t>
  </si>
  <si>
    <t>Taksa Nacionale dhe te tjera</t>
  </si>
  <si>
    <t>National Taxes and others</t>
  </si>
  <si>
    <t>Taksa Doganore</t>
  </si>
  <si>
    <t>Customs Duties</t>
  </si>
  <si>
    <t>II.2</t>
  </si>
  <si>
    <t>Te ardhura nga Pushteti Vendor</t>
  </si>
  <si>
    <t>Revenues from Local Gov.</t>
  </si>
  <si>
    <t>Takse mbi Pasurine</t>
  </si>
  <si>
    <t>Property Tax</t>
  </si>
  <si>
    <t>Biznesi i vogel</t>
  </si>
  <si>
    <t>Small business</t>
  </si>
  <si>
    <t>Taksa Lokale</t>
  </si>
  <si>
    <t>Local Taxes</t>
  </si>
  <si>
    <t>II.3</t>
  </si>
  <si>
    <t>Te ardh nga fondet speciale</t>
  </si>
  <si>
    <t>Social ins. contributions</t>
  </si>
  <si>
    <t>Sigurimi Shoqeror</t>
  </si>
  <si>
    <t>Social Insurance</t>
  </si>
  <si>
    <t>Sigurimi Shendetsor</t>
  </si>
  <si>
    <t>Health insurance</t>
  </si>
  <si>
    <t>Fondi i kompesimit te pronareve</t>
  </si>
  <si>
    <t>Revenues for owner's in value-compensation</t>
  </si>
  <si>
    <t>III.</t>
  </si>
  <si>
    <t>Te ardhura Jotatimore</t>
  </si>
  <si>
    <t>Nontax Revenue</t>
  </si>
  <si>
    <t>Tran.Fitimi nga Banka e Shqiperise</t>
  </si>
  <si>
    <t>Profit transfer from BOA</t>
  </si>
  <si>
    <r>
      <t>Te ardhura nga Inst.Buxhetore</t>
    </r>
    <r>
      <rPr>
        <i/>
        <sz val="8"/>
        <rFont val="Bookman Old Style"/>
        <family val="1"/>
      </rPr>
      <t xml:space="preserve"> </t>
    </r>
  </si>
  <si>
    <t>Income of budgetary institutions</t>
  </si>
  <si>
    <t>Dividenti</t>
  </si>
  <si>
    <t>Divident</t>
  </si>
  <si>
    <t>Tarifat sherbimeve</t>
  </si>
  <si>
    <t>Services fees</t>
  </si>
  <si>
    <t xml:space="preserve">Te tjera </t>
  </si>
  <si>
    <t>Others and Interests</t>
  </si>
  <si>
    <t>TOTALI I SHPENZIMEVE</t>
  </si>
  <si>
    <t>TOTAL EXPENDITURE</t>
  </si>
  <si>
    <t>Shpenzime Korrente</t>
  </si>
  <si>
    <t>Current Expenditures</t>
  </si>
  <si>
    <t>Personeli</t>
  </si>
  <si>
    <t>Personnel expenditures</t>
  </si>
  <si>
    <t xml:space="preserve"> Paga</t>
  </si>
  <si>
    <t>Wages</t>
  </si>
  <si>
    <t>Kontributi per Sigurime Shoqerore</t>
  </si>
  <si>
    <t>Social insurance contributions</t>
  </si>
  <si>
    <t>Fondi i vecante i pagave</t>
  </si>
  <si>
    <t>Bonus fund</t>
  </si>
  <si>
    <t>Politika te reja pagash</t>
  </si>
  <si>
    <t>Contigency for new policies</t>
  </si>
  <si>
    <t>Arsimi I larte nga te ardhurat e veta</t>
  </si>
  <si>
    <t>Interesat</t>
  </si>
  <si>
    <t>Interest</t>
  </si>
  <si>
    <t xml:space="preserve"> Te Brendshme</t>
  </si>
  <si>
    <t>Domestic</t>
  </si>
  <si>
    <t xml:space="preserve"> Te Huaja</t>
  </si>
  <si>
    <t>Foreign</t>
  </si>
  <si>
    <t>Kontigjence per risqet e borxhit</t>
  </si>
  <si>
    <t>Contigency for debt risks</t>
  </si>
  <si>
    <t>Shpenzime Operative Mirembajtje</t>
  </si>
  <si>
    <t>Operational &amp; Maintenance</t>
  </si>
  <si>
    <t>Subvecionet</t>
  </si>
  <si>
    <t>Subsidies</t>
  </si>
  <si>
    <t>Shpenzime per fonde speciale</t>
  </si>
  <si>
    <t>Social insurance outlays</t>
  </si>
  <si>
    <t xml:space="preserve"> Sigurime Shoqerore</t>
  </si>
  <si>
    <t>Social insurance</t>
  </si>
  <si>
    <t>politika te reja pensionesh</t>
  </si>
  <si>
    <t>Bonusi i pensionisteve</t>
  </si>
  <si>
    <t xml:space="preserve"> Sigurime Shendetsore</t>
  </si>
  <si>
    <t>shpenzim per kompensim pronaresh</t>
  </si>
  <si>
    <t>Expenditure for owner's in value-compensation</t>
  </si>
  <si>
    <t>Local budget expenditure</t>
  </si>
  <si>
    <t>Shpenzime te tjera sociale</t>
  </si>
  <si>
    <t>Other expenditures</t>
  </si>
  <si>
    <t>Pagesa e Papunesise</t>
  </si>
  <si>
    <t>Unemployment insurance benefits</t>
  </si>
  <si>
    <t>Ndihma Ekonomike</t>
  </si>
  <si>
    <t>Social assistance</t>
  </si>
  <si>
    <t>Kompesim per ish-te perndjekurit politik</t>
  </si>
  <si>
    <t>Compensation for ex political prisoners</t>
  </si>
  <si>
    <t>Bonusi I lindjeve</t>
  </si>
  <si>
    <t>Compensation for the poor</t>
  </si>
  <si>
    <t>II</t>
  </si>
  <si>
    <t>Trensferime kapitale</t>
  </si>
  <si>
    <t>Property Compensation</t>
  </si>
  <si>
    <t>III</t>
  </si>
  <si>
    <t>Fondi Rezerve,Kontigjenca</t>
  </si>
  <si>
    <t>Reserve fund/contigency</t>
  </si>
  <si>
    <t xml:space="preserve">Fondi Rezerve </t>
  </si>
  <si>
    <t>Reserve fund</t>
  </si>
  <si>
    <t>Fondi Rezerve per zgjedhjet</t>
  </si>
  <si>
    <t xml:space="preserve">Kontigjence </t>
  </si>
  <si>
    <t>IV</t>
  </si>
  <si>
    <t>Shpenzime Kapitale</t>
  </si>
  <si>
    <t>Capital expenditures</t>
  </si>
  <si>
    <t xml:space="preserve">Financimi Brendshem  </t>
  </si>
  <si>
    <t>Domestically financing</t>
  </si>
  <si>
    <t xml:space="preserve">Investime nga te ardhurat e Arsimit te Larte </t>
  </si>
  <si>
    <t>From higer education system's own revenues</t>
  </si>
  <si>
    <t xml:space="preserve">Financimi Huaj    </t>
  </si>
  <si>
    <t>Foreign financed</t>
  </si>
  <si>
    <t>Te tjera</t>
  </si>
  <si>
    <t>Others</t>
  </si>
  <si>
    <t>V</t>
  </si>
  <si>
    <t>Hua e dhene per AlbControl</t>
  </si>
  <si>
    <t>DEFICITI</t>
  </si>
  <si>
    <t>General Government modified Cash balance</t>
  </si>
  <si>
    <t>FINANCIMI DEFIÇITIT</t>
  </si>
  <si>
    <t xml:space="preserve">Financing </t>
  </si>
  <si>
    <t xml:space="preserve"> Brendshem</t>
  </si>
  <si>
    <t>Te ardhura nga privatizimi</t>
  </si>
  <si>
    <t>Privatization receipts</t>
  </si>
  <si>
    <t xml:space="preserve">Huamarje e brendshme </t>
  </si>
  <si>
    <t>Domestic borrowing</t>
  </si>
  <si>
    <t>I Huaj</t>
  </si>
  <si>
    <t xml:space="preserve">Hua afatgjate(e marre) </t>
  </si>
  <si>
    <t>Long-term Loan(Drawings)</t>
  </si>
  <si>
    <t>Ndryshimi i gjendjes se arkes</t>
  </si>
  <si>
    <t>Chang. of stat. Account</t>
  </si>
  <si>
    <t xml:space="preserve">Ripagesat </t>
  </si>
  <si>
    <t>Repayments</t>
  </si>
  <si>
    <t>Mbeshtetje buxhetore</t>
  </si>
  <si>
    <t>Budgetary support</t>
  </si>
  <si>
    <r>
      <rPr>
        <b/>
        <sz val="7"/>
        <rFont val="Bookman Old Style"/>
        <family val="1"/>
      </rPr>
      <t>Shenim</t>
    </r>
    <r>
      <rPr>
        <sz val="7"/>
        <rFont val="Bookman Old Style"/>
        <family val="1"/>
      </rPr>
      <t>: Tabela e mesiperme e publikuar ne dt. 12 te cdo muaji eshte provizore.</t>
    </r>
  </si>
  <si>
    <t>Behet definitive pas dates 20 te cdo muaji.</t>
  </si>
  <si>
    <r>
      <rPr>
        <b/>
        <sz val="10"/>
        <color rgb="FFFF0000"/>
        <rFont val="Bookman Old Style"/>
        <family val="1"/>
      </rPr>
      <t>*</t>
    </r>
    <r>
      <rPr>
        <sz val="7"/>
        <rFont val="Bookman Old Style"/>
        <family val="1"/>
      </rPr>
      <t xml:space="preserve"> Ne totalin e shpenzimeve kapitale jane perfshire dhe shpenzimet faktike te fondit te rindertimit per njesite vendore sipas parashikimit te planit buxhetor.</t>
    </r>
  </si>
  <si>
    <t xml:space="preserve">Shpenzime per Buxhetin Vendor </t>
  </si>
  <si>
    <t xml:space="preserve">Fondi I rindertimit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</si>
</sst>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;\(0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2"/>
      <name val="Engravers MT"/>
      <family val="1"/>
    </font>
    <font>
      <sz val="10"/>
      <name val="Arial"/>
      <family val="2"/>
    </font>
    <font>
      <i/>
      <sz val="8"/>
      <color indexed="12"/>
      <name val="Bookman Old Style"/>
      <family val="1"/>
    </font>
    <font>
      <sz val="10"/>
      <name val="Bookman Old Style"/>
      <family val="1"/>
    </font>
    <font>
      <i/>
      <sz val="8"/>
      <name val="Bookman Old Style"/>
      <family val="1"/>
    </font>
    <font>
      <sz val="5"/>
      <name val="Bookman Old Style"/>
      <family val="1"/>
    </font>
    <font>
      <b/>
      <sz val="8"/>
      <color indexed="61"/>
      <name val="Bookman Old Style"/>
      <family val="1"/>
    </font>
    <font>
      <b/>
      <sz val="8"/>
      <color indexed="20"/>
      <name val="Bookman Old Style"/>
      <family val="1"/>
    </font>
    <font>
      <b/>
      <sz val="8"/>
      <color indexed="12"/>
      <name val="Bookman Old Style"/>
      <family val="1"/>
    </font>
    <font>
      <b/>
      <sz val="7"/>
      <name val="Bookman Old Style"/>
      <family val="1"/>
    </font>
    <font>
      <b/>
      <sz val="10"/>
      <color indexed="61"/>
      <name val="Bookman Old Style"/>
      <family val="1"/>
    </font>
    <font>
      <sz val="8"/>
      <name val="Bookman Old Style"/>
      <family val="1"/>
    </font>
    <font>
      <sz val="8"/>
      <color indexed="12"/>
      <name val="Bookman Old Style"/>
      <family val="1"/>
    </font>
    <font>
      <sz val="9"/>
      <name val="Bookman Old Style"/>
      <family val="1"/>
    </font>
    <font>
      <sz val="9"/>
      <color indexed="20"/>
      <name val="Bookman Old Style"/>
      <family val="1"/>
    </font>
    <font>
      <sz val="9"/>
      <name val="Arial"/>
      <family val="2"/>
    </font>
    <font>
      <b/>
      <sz val="9"/>
      <color indexed="20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sz val="7"/>
      <name val="Bookman Old Style"/>
      <family val="1"/>
    </font>
    <font>
      <b/>
      <sz val="7"/>
      <color indexed="61"/>
      <name val="Bookman Old Style"/>
      <family val="1"/>
    </font>
    <font>
      <sz val="8"/>
      <name val="Cambria"/>
      <family val="1"/>
      <charset val="238"/>
    </font>
    <font>
      <sz val="7"/>
      <color indexed="20"/>
      <name val="Bookman Old Style"/>
      <family val="1"/>
    </font>
    <font>
      <sz val="7"/>
      <color indexed="12"/>
      <name val="Bookman Old Style"/>
      <family val="1"/>
    </font>
    <font>
      <u/>
      <sz val="8"/>
      <color indexed="8"/>
      <name val="Calibri"/>
      <family val="2"/>
    </font>
    <font>
      <sz val="7"/>
      <color theme="1"/>
      <name val="Bookman Old Style"/>
      <family val="1"/>
    </font>
    <font>
      <u/>
      <sz val="7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0"/>
      <color rgb="FFFF0000"/>
      <name val="Bookman Old Style"/>
      <family val="1"/>
    </font>
    <font>
      <sz val="7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06">
    <xf numFmtId="0" fontId="0" fillId="0" borderId="0" xfId="0"/>
    <xf numFmtId="1" fontId="2" fillId="0" borderId="0" xfId="0" applyNumberFormat="1" applyFont="1" applyFill="1" applyAlignment="1"/>
    <xf numFmtId="1" fontId="3" fillId="0" borderId="0" xfId="0" applyNumberFormat="1" applyFont="1" applyFill="1" applyAlignment="1"/>
    <xf numFmtId="3" fontId="3" fillId="0" borderId="0" xfId="1" applyNumberFormat="1" applyFont="1" applyFill="1" applyAlignment="1"/>
    <xf numFmtId="3" fontId="2" fillId="0" borderId="0" xfId="0" applyNumberFormat="1" applyFont="1" applyFill="1" applyAlignment="1"/>
    <xf numFmtId="3" fontId="2" fillId="2" borderId="0" xfId="0" applyNumberFormat="1" applyFont="1" applyFill="1" applyAlignment="1"/>
    <xf numFmtId="3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/>
    <xf numFmtId="1" fontId="3" fillId="0" borderId="0" xfId="0" applyNumberFormat="1" applyFont="1" applyFill="1" applyBorder="1" applyAlignment="1"/>
    <xf numFmtId="3" fontId="3" fillId="0" borderId="0" xfId="1" applyNumberFormat="1" applyFont="1" applyFill="1" applyBorder="1" applyAlignment="1"/>
    <xf numFmtId="3" fontId="5" fillId="0" borderId="0" xfId="2" quotePrefix="1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/>
    <xf numFmtId="1" fontId="7" fillId="0" borderId="0" xfId="0" applyNumberFormat="1" applyFont="1" applyFill="1" applyBorder="1" applyAlignment="1"/>
    <xf numFmtId="3" fontId="7" fillId="0" borderId="0" xfId="1" applyNumberFormat="1" applyFont="1" applyFill="1" applyBorder="1" applyAlignment="1"/>
    <xf numFmtId="3" fontId="6" fillId="0" borderId="0" xfId="0" applyNumberFormat="1" applyFont="1" applyFill="1" applyAlignment="1"/>
    <xf numFmtId="3" fontId="6" fillId="2" borderId="0" xfId="0" applyNumberFormat="1" applyFont="1" applyFill="1" applyAlignment="1"/>
    <xf numFmtId="3" fontId="8" fillId="0" borderId="0" xfId="0" applyNumberFormat="1" applyFont="1" applyFill="1" applyBorder="1" applyAlignment="1"/>
    <xf numFmtId="9" fontId="5" fillId="0" borderId="0" xfId="2" applyNumberFormat="1" applyFont="1" applyFill="1" applyBorder="1"/>
    <xf numFmtId="3" fontId="5" fillId="0" borderId="0" xfId="2" applyNumberFormat="1" applyFont="1" applyFill="1" applyBorder="1"/>
    <xf numFmtId="1" fontId="9" fillId="0" borderId="1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3" fontId="9" fillId="0" borderId="2" xfId="1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11" fillId="0" borderId="2" xfId="2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/>
    <xf numFmtId="1" fontId="13" fillId="0" borderId="5" xfId="0" applyNumberFormat="1" applyFont="1" applyFill="1" applyBorder="1" applyAlignment="1">
      <alignment horizontal="left"/>
    </xf>
    <xf numFmtId="3" fontId="9" fillId="0" borderId="5" xfId="1" applyNumberFormat="1" applyFont="1" applyFill="1" applyBorder="1" applyAlignment="1"/>
    <xf numFmtId="3" fontId="11" fillId="0" borderId="5" xfId="0" applyNumberFormat="1" applyFont="1" applyBorder="1" applyAlignment="1"/>
    <xf numFmtId="9" fontId="11" fillId="0" borderId="5" xfId="0" applyNumberFormat="1" applyFont="1" applyFill="1" applyBorder="1" applyAlignment="1"/>
    <xf numFmtId="3" fontId="11" fillId="0" borderId="0" xfId="0" applyNumberFormat="1" applyFont="1" applyFill="1" applyBorder="1" applyAlignment="1"/>
    <xf numFmtId="1" fontId="13" fillId="0" borderId="6" xfId="0" applyNumberFormat="1" applyFont="1" applyFill="1" applyBorder="1" applyAlignment="1">
      <alignment horizontal="left"/>
    </xf>
    <xf numFmtId="1" fontId="9" fillId="0" borderId="5" xfId="0" applyNumberFormat="1" applyFont="1" applyFill="1" applyBorder="1" applyAlignment="1"/>
    <xf numFmtId="1" fontId="9" fillId="0" borderId="6" xfId="0" applyNumberFormat="1" applyFont="1" applyFill="1" applyBorder="1" applyAlignment="1"/>
    <xf numFmtId="3" fontId="7" fillId="0" borderId="5" xfId="1" applyNumberFormat="1" applyFont="1" applyFill="1" applyBorder="1" applyAlignment="1"/>
    <xf numFmtId="3" fontId="14" fillId="0" borderId="5" xfId="1" applyNumberFormat="1" applyFont="1" applyFill="1" applyBorder="1" applyAlignment="1"/>
    <xf numFmtId="3" fontId="15" fillId="0" borderId="6" xfId="2" applyNumberFormat="1" applyFont="1" applyFill="1" applyBorder="1"/>
    <xf numFmtId="3" fontId="11" fillId="0" borderId="5" xfId="2" applyNumberFormat="1" applyFont="1" applyFill="1" applyBorder="1"/>
    <xf numFmtId="3" fontId="11" fillId="0" borderId="6" xfId="2" applyNumberFormat="1" applyFont="1" applyFill="1" applyBorder="1"/>
    <xf numFmtId="1" fontId="14" fillId="0" borderId="5" xfId="0" applyNumberFormat="1" applyFont="1" applyFill="1" applyBorder="1" applyAlignment="1"/>
    <xf numFmtId="1" fontId="14" fillId="0" borderId="6" xfId="0" applyNumberFormat="1" applyFont="1" applyFill="1" applyBorder="1" applyAlignment="1"/>
    <xf numFmtId="1" fontId="14" fillId="0" borderId="5" xfId="0" applyNumberFormat="1" applyFont="1" applyFill="1" applyBorder="1" applyAlignment="1">
      <alignment horizontal="right"/>
    </xf>
    <xf numFmtId="1" fontId="7" fillId="0" borderId="5" xfId="0" applyNumberFormat="1" applyFont="1" applyFill="1" applyBorder="1" applyAlignment="1"/>
    <xf numFmtId="1" fontId="13" fillId="0" borderId="5" xfId="0" applyNumberFormat="1" applyFont="1" applyFill="1" applyBorder="1" applyAlignment="1"/>
    <xf numFmtId="1" fontId="13" fillId="0" borderId="6" xfId="0" applyNumberFormat="1" applyFont="1" applyFill="1" applyBorder="1" applyAlignment="1"/>
    <xf numFmtId="3" fontId="16" fillId="0" borderId="5" xfId="0" applyNumberFormat="1" applyFont="1" applyFill="1" applyBorder="1" applyAlignment="1"/>
    <xf numFmtId="0" fontId="0" fillId="0" borderId="0" xfId="0" applyAlignment="1"/>
    <xf numFmtId="3" fontId="16" fillId="0" borderId="6" xfId="0" applyNumberFormat="1" applyFont="1" applyFill="1" applyBorder="1" applyAlignment="1"/>
    <xf numFmtId="3" fontId="17" fillId="0" borderId="5" xfId="0" applyNumberFormat="1" applyFont="1" applyFill="1" applyBorder="1" applyAlignment="1"/>
    <xf numFmtId="3" fontId="18" fillId="0" borderId="6" xfId="0" applyNumberFormat="1" applyFont="1" applyFill="1" applyBorder="1" applyAlignment="1">
      <alignment vertical="top"/>
    </xf>
    <xf numFmtId="3" fontId="14" fillId="2" borderId="5" xfId="1" applyNumberFormat="1" applyFont="1" applyFill="1" applyBorder="1" applyAlignment="1"/>
    <xf numFmtId="3" fontId="18" fillId="2" borderId="5" xfId="3" applyNumberFormat="1" applyFont="1" applyFill="1" applyBorder="1"/>
    <xf numFmtId="3" fontId="18" fillId="0" borderId="5" xfId="0" applyNumberFormat="1" applyFont="1" applyFill="1" applyBorder="1" applyAlignment="1">
      <alignment vertical="top"/>
    </xf>
    <xf numFmtId="3" fontId="19" fillId="0" borderId="6" xfId="0" applyNumberFormat="1" applyFont="1" applyFill="1" applyBorder="1" applyAlignment="1"/>
    <xf numFmtId="3" fontId="20" fillId="0" borderId="5" xfId="0" applyNumberFormat="1" applyFont="1" applyFill="1" applyBorder="1" applyAlignment="1"/>
    <xf numFmtId="1" fontId="9" fillId="0" borderId="5" xfId="0" applyNumberFormat="1" applyFont="1" applyFill="1" applyBorder="1" applyAlignment="1">
      <alignment wrapText="1"/>
    </xf>
    <xf numFmtId="3" fontId="9" fillId="0" borderId="5" xfId="1" applyNumberFormat="1" applyFont="1" applyFill="1" applyBorder="1" applyAlignment="1">
      <alignment wrapText="1"/>
    </xf>
    <xf numFmtId="1" fontId="9" fillId="0" borderId="6" xfId="0" applyNumberFormat="1" applyFont="1" applyFill="1" applyBorder="1" applyAlignment="1">
      <alignment wrapText="1"/>
    </xf>
    <xf numFmtId="1" fontId="14" fillId="0" borderId="5" xfId="0" applyNumberFormat="1" applyFont="1" applyFill="1" applyBorder="1" applyAlignment="1" applyProtection="1">
      <alignment vertical="top"/>
      <protection locked="0"/>
    </xf>
    <xf numFmtId="1" fontId="14" fillId="0" borderId="8" xfId="0" applyNumberFormat="1" applyFont="1" applyFill="1" applyBorder="1" applyAlignment="1"/>
    <xf numFmtId="3" fontId="14" fillId="0" borderId="5" xfId="1" applyNumberFormat="1" applyFont="1" applyFill="1" applyBorder="1" applyAlignment="1" applyProtection="1">
      <alignment vertical="top"/>
      <protection locked="0"/>
    </xf>
    <xf numFmtId="1" fontId="14" fillId="0" borderId="6" xfId="0" applyNumberFormat="1" applyFont="1" applyFill="1" applyBorder="1" applyAlignment="1" applyProtection="1">
      <alignment vertical="top"/>
      <protection locked="0"/>
    </xf>
    <xf numFmtId="164" fontId="14" fillId="0" borderId="7" xfId="0" applyNumberFormat="1" applyFont="1" applyFill="1" applyBorder="1" applyAlignment="1"/>
    <xf numFmtId="3" fontId="20" fillId="0" borderId="6" xfId="0" applyNumberFormat="1" applyFont="1" applyFill="1" applyBorder="1" applyAlignment="1"/>
    <xf numFmtId="164" fontId="21" fillId="0" borderId="0" xfId="0" applyNumberFormat="1" applyFont="1" applyFill="1" applyBorder="1" applyAlignment="1"/>
    <xf numFmtId="1" fontId="22" fillId="0" borderId="0" xfId="0" applyNumberFormat="1" applyFont="1" applyFill="1" applyAlignment="1"/>
    <xf numFmtId="164" fontId="14" fillId="0" borderId="0" xfId="0" applyNumberFormat="1" applyFont="1" applyFill="1" applyBorder="1" applyAlignment="1">
      <alignment horizontal="left" indent="2"/>
    </xf>
    <xf numFmtId="1" fontId="23" fillId="0" borderId="5" xfId="0" applyNumberFormat="1" applyFont="1" applyFill="1" applyBorder="1" applyAlignment="1"/>
    <xf numFmtId="1" fontId="23" fillId="0" borderId="6" xfId="0" applyNumberFormat="1" applyFont="1" applyFill="1" applyBorder="1" applyAlignment="1"/>
    <xf numFmtId="1" fontId="22" fillId="0" borderId="5" xfId="0" applyNumberFormat="1" applyFont="1" applyFill="1" applyBorder="1" applyAlignment="1"/>
    <xf numFmtId="1" fontId="22" fillId="0" borderId="9" xfId="0" applyNumberFormat="1" applyFont="1" applyFill="1" applyBorder="1" applyAlignment="1"/>
    <xf numFmtId="1" fontId="14" fillId="0" borderId="9" xfId="0" applyNumberFormat="1" applyFont="1" applyFill="1" applyBorder="1" applyAlignment="1"/>
    <xf numFmtId="3" fontId="14" fillId="0" borderId="9" xfId="1" applyNumberFormat="1" applyFont="1" applyFill="1" applyBorder="1" applyAlignment="1"/>
    <xf numFmtId="3" fontId="14" fillId="2" borderId="9" xfId="1" applyNumberFormat="1" applyFont="1" applyFill="1" applyBorder="1" applyAlignment="1"/>
    <xf numFmtId="3" fontId="14" fillId="0" borderId="10" xfId="1" applyNumberFormat="1" applyFont="1" applyFill="1" applyBorder="1" applyAlignment="1"/>
    <xf numFmtId="9" fontId="11" fillId="0" borderId="9" xfId="0" applyNumberFormat="1" applyFont="1" applyFill="1" applyBorder="1" applyAlignment="1"/>
    <xf numFmtId="3" fontId="15" fillId="0" borderId="11" xfId="2" applyNumberFormat="1" applyFont="1" applyFill="1" applyBorder="1"/>
    <xf numFmtId="3" fontId="11" fillId="0" borderId="11" xfId="0" applyNumberFormat="1" applyFont="1" applyFill="1" applyBorder="1" applyAlignment="1"/>
    <xf numFmtId="1" fontId="24" fillId="0" borderId="12" xfId="0" applyNumberFormat="1" applyFont="1" applyFill="1" applyBorder="1" applyAlignment="1" applyProtection="1">
      <protection locked="0"/>
    </xf>
    <xf numFmtId="1" fontId="22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3" fontId="25" fillId="2" borderId="0" xfId="0" applyNumberFormat="1" applyFont="1" applyFill="1" applyBorder="1" applyAlignment="1"/>
    <xf numFmtId="3" fontId="22" fillId="0" borderId="0" xfId="0" applyNumberFormat="1" applyFont="1" applyFill="1" applyBorder="1" applyAlignment="1"/>
    <xf numFmtId="9" fontId="26" fillId="0" borderId="0" xfId="2" applyNumberFormat="1" applyFont="1" applyFill="1" applyBorder="1"/>
    <xf numFmtId="9" fontId="11" fillId="0" borderId="0" xfId="0" applyNumberFormat="1" applyFont="1" applyFill="1" applyBorder="1" applyAlignment="1"/>
    <xf numFmtId="1" fontId="14" fillId="0" borderId="0" xfId="0" applyNumberFormat="1" applyFont="1" applyFill="1" applyBorder="1" applyAlignment="1"/>
    <xf numFmtId="3" fontId="22" fillId="0" borderId="0" xfId="1" applyNumberFormat="1" applyFont="1" applyFill="1" applyAlignment="1"/>
    <xf numFmtId="3" fontId="25" fillId="0" borderId="0" xfId="0" applyNumberFormat="1" applyFont="1" applyFill="1" applyAlignment="1"/>
    <xf numFmtId="3" fontId="25" fillId="2" borderId="0" xfId="0" applyNumberFormat="1" applyFont="1" applyFill="1" applyAlignment="1"/>
    <xf numFmtId="3" fontId="22" fillId="0" borderId="0" xfId="0" applyNumberFormat="1" applyFont="1" applyFill="1" applyAlignment="1"/>
    <xf numFmtId="3" fontId="26" fillId="0" borderId="0" xfId="2" applyNumberFormat="1" applyFont="1" applyFill="1"/>
    <xf numFmtId="1" fontId="22" fillId="0" borderId="0" xfId="0" applyNumberFormat="1" applyFont="1" applyFill="1" applyAlignment="1">
      <alignment horizontal="left"/>
    </xf>
    <xf numFmtId="3" fontId="22" fillId="0" borderId="0" xfId="1" applyNumberFormat="1" applyFont="1" applyFill="1" applyAlignment="1">
      <alignment horizontal="left"/>
    </xf>
    <xf numFmtId="3" fontId="25" fillId="0" borderId="0" xfId="0" applyNumberFormat="1" applyFont="1" applyFill="1" applyAlignment="1">
      <alignment horizontal="left"/>
    </xf>
    <xf numFmtId="3" fontId="25" fillId="2" borderId="0" xfId="0" applyNumberFormat="1" applyFont="1" applyFill="1" applyAlignment="1">
      <alignment horizontal="left"/>
    </xf>
    <xf numFmtId="9" fontId="26" fillId="0" borderId="0" xfId="2" applyNumberFormat="1" applyFont="1" applyFill="1"/>
    <xf numFmtId="1" fontId="27" fillId="0" borderId="0" xfId="0" applyNumberFormat="1" applyFont="1" applyFill="1" applyAlignment="1"/>
    <xf numFmtId="1" fontId="28" fillId="0" borderId="0" xfId="0" applyNumberFormat="1" applyFont="1" applyFill="1" applyBorder="1" applyAlignment="1"/>
    <xf numFmtId="1" fontId="29" fillId="0" borderId="0" xfId="0" applyNumberFormat="1" applyFont="1" applyFill="1" applyAlignment="1"/>
    <xf numFmtId="1" fontId="30" fillId="0" borderId="0" xfId="0" applyNumberFormat="1" applyFont="1" applyFill="1" applyAlignment="1"/>
    <xf numFmtId="1" fontId="31" fillId="0" borderId="0" xfId="0" applyNumberFormat="1" applyFont="1" applyFill="1" applyAlignment="1"/>
    <xf numFmtId="1" fontId="32" fillId="0" borderId="0" xfId="0" applyNumberFormat="1" applyFont="1" applyFill="1" applyAlignment="1"/>
    <xf numFmtId="1" fontId="34" fillId="0" borderId="0" xfId="0" applyNumberFormat="1" applyFont="1" applyFill="1" applyAlignment="1"/>
  </cellXfs>
  <cellStyles count="5">
    <cellStyle name="Comma" xfId="1" builtinId="3"/>
    <cellStyle name="Normal" xfId="0" builtinId="0"/>
    <cellStyle name="Normal 2" xfId="4"/>
    <cellStyle name="Normal_Buxheti i Konsoliduar 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0"/>
  <sheetViews>
    <sheetView tabSelected="1" workbookViewId="0">
      <selection activeCell="J85" sqref="J85"/>
    </sheetView>
  </sheetViews>
  <sheetFormatPr defaultRowHeight="15" x14ac:dyDescent="0.25"/>
  <cols>
    <col min="1" max="1" width="6.5703125" customWidth="1"/>
    <col min="2" max="2" width="48.7109375" customWidth="1"/>
    <col min="12" max="12" width="8.5703125" customWidth="1"/>
    <col min="14" max="15" width="13.140625" customWidth="1"/>
    <col min="16" max="16" width="12.28515625" customWidth="1"/>
    <col min="17" max="17" width="45.7109375" customWidth="1"/>
  </cols>
  <sheetData>
    <row r="2" spans="1:17" ht="15.75" x14ac:dyDescent="0.25">
      <c r="A2" s="1"/>
      <c r="B2" s="2" t="s">
        <v>0</v>
      </c>
      <c r="C2" s="3"/>
      <c r="D2" s="3"/>
      <c r="E2" s="3"/>
      <c r="F2" s="3"/>
      <c r="G2" s="3"/>
      <c r="H2" s="4"/>
      <c r="I2" s="5"/>
      <c r="J2" s="4"/>
      <c r="K2" s="4"/>
      <c r="L2" s="4"/>
      <c r="M2" s="4"/>
      <c r="N2" s="6"/>
      <c r="O2" s="4"/>
      <c r="P2" s="4"/>
      <c r="Q2" s="2"/>
    </row>
    <row r="3" spans="1:17" ht="16.5" x14ac:dyDescent="0.3">
      <c r="A3" s="7"/>
      <c r="B3" s="8" t="s">
        <v>1</v>
      </c>
      <c r="C3" s="9"/>
      <c r="D3" s="9"/>
      <c r="E3" s="9"/>
      <c r="F3" s="9"/>
      <c r="G3" s="9"/>
      <c r="H3" s="6"/>
      <c r="I3" s="6"/>
      <c r="J3" s="6"/>
      <c r="K3" s="6"/>
      <c r="L3" s="6"/>
      <c r="M3" s="6"/>
      <c r="N3" s="10"/>
      <c r="O3" s="10"/>
      <c r="P3" s="10"/>
      <c r="Q3" s="8"/>
    </row>
    <row r="4" spans="1:17" ht="17.25" thickBot="1" x14ac:dyDescent="0.35">
      <c r="A4" s="11"/>
      <c r="B4" s="12" t="s">
        <v>2</v>
      </c>
      <c r="C4" s="13"/>
      <c r="D4" s="13"/>
      <c r="E4" s="13"/>
      <c r="F4" s="13"/>
      <c r="G4" s="13"/>
      <c r="H4" s="14"/>
      <c r="I4" s="15"/>
      <c r="J4" s="16"/>
      <c r="K4" s="16"/>
      <c r="L4" s="16"/>
      <c r="M4" s="16"/>
      <c r="N4" s="17"/>
      <c r="O4" s="18"/>
      <c r="P4" s="17"/>
      <c r="Q4" s="8"/>
    </row>
    <row r="5" spans="1:17" ht="34.5" thickBot="1" x14ac:dyDescent="0.3">
      <c r="A5" s="19" t="s">
        <v>3</v>
      </c>
      <c r="B5" s="20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2" t="s">
        <v>11</v>
      </c>
      <c r="J5" s="23" t="s">
        <v>12</v>
      </c>
      <c r="K5" s="23" t="s">
        <v>13</v>
      </c>
      <c r="L5" s="23" t="s">
        <v>14</v>
      </c>
      <c r="M5" s="23" t="s">
        <v>15</v>
      </c>
      <c r="N5" s="26" t="s">
        <v>18</v>
      </c>
      <c r="O5" s="24" t="s">
        <v>16</v>
      </c>
      <c r="P5" s="25" t="s">
        <v>17</v>
      </c>
      <c r="Q5" s="27" t="s">
        <v>19</v>
      </c>
    </row>
    <row r="6" spans="1:17" x14ac:dyDescent="0.25">
      <c r="A6" s="28"/>
      <c r="B6" s="29" t="s">
        <v>20</v>
      </c>
      <c r="C6" s="30">
        <v>50316.2</v>
      </c>
      <c r="D6" s="30">
        <v>97143.12</v>
      </c>
      <c r="E6" s="30">
        <v>156138.36000000002</v>
      </c>
      <c r="F6" s="30">
        <v>207543.75999999998</v>
      </c>
      <c r="G6" s="30">
        <v>258130.60999999996</v>
      </c>
      <c r="H6" s="30">
        <v>319992.99</v>
      </c>
      <c r="I6" s="30">
        <v>372171.91000000003</v>
      </c>
      <c r="J6" s="30">
        <v>425546.98000000004</v>
      </c>
      <c r="K6" s="30">
        <v>477319.26999999996</v>
      </c>
      <c r="L6" s="30">
        <v>530836.53999999992</v>
      </c>
      <c r="M6" s="30">
        <v>586517.03000000014</v>
      </c>
      <c r="N6" s="31">
        <v>650109</v>
      </c>
      <c r="O6" s="33">
        <v>-63591.969999999856</v>
      </c>
      <c r="P6" s="32">
        <v>0.90218260322499788</v>
      </c>
      <c r="Q6" s="34" t="s">
        <v>21</v>
      </c>
    </row>
    <row r="7" spans="1:17" x14ac:dyDescent="0.25">
      <c r="A7" s="35" t="s">
        <v>22</v>
      </c>
      <c r="B7" s="35" t="s">
        <v>23</v>
      </c>
      <c r="C7" s="30">
        <v>1338.93</v>
      </c>
      <c r="D7" s="30">
        <v>6884.57</v>
      </c>
      <c r="E7" s="30">
        <v>7340.04</v>
      </c>
      <c r="F7" s="30">
        <v>8388.09</v>
      </c>
      <c r="G7" s="30">
        <v>9390.2999999999993</v>
      </c>
      <c r="H7" s="30">
        <v>19583.36</v>
      </c>
      <c r="I7" s="30">
        <v>19748.919999999998</v>
      </c>
      <c r="J7" s="30">
        <v>20210.02</v>
      </c>
      <c r="K7" s="30">
        <v>20379.009999999998</v>
      </c>
      <c r="L7" s="30">
        <v>20612.55</v>
      </c>
      <c r="M7" s="30">
        <v>20785.43</v>
      </c>
      <c r="N7" s="31">
        <v>30558</v>
      </c>
      <c r="O7" s="33">
        <v>-9772.57</v>
      </c>
      <c r="P7" s="32">
        <v>0.68019602068198182</v>
      </c>
      <c r="Q7" s="36" t="s">
        <v>24</v>
      </c>
    </row>
    <row r="8" spans="1:17" x14ac:dyDescent="0.25">
      <c r="A8" s="35" t="s">
        <v>25</v>
      </c>
      <c r="B8" s="35" t="s">
        <v>26</v>
      </c>
      <c r="C8" s="30">
        <v>47343.75</v>
      </c>
      <c r="D8" s="30">
        <v>86850.180000000008</v>
      </c>
      <c r="E8" s="30">
        <v>143526.95000000001</v>
      </c>
      <c r="F8" s="30">
        <v>191290.36</v>
      </c>
      <c r="G8" s="30">
        <v>239176.35999999996</v>
      </c>
      <c r="H8" s="30">
        <v>288917.85000000003</v>
      </c>
      <c r="I8" s="30">
        <v>339197.4</v>
      </c>
      <c r="J8" s="30">
        <v>390752.12</v>
      </c>
      <c r="K8" s="30">
        <v>440434.17999999993</v>
      </c>
      <c r="L8" s="30">
        <v>492072.07999999996</v>
      </c>
      <c r="M8" s="30">
        <v>545693.59000000008</v>
      </c>
      <c r="N8" s="40">
        <v>595942</v>
      </c>
      <c r="O8" s="33">
        <v>-50248.409999999916</v>
      </c>
      <c r="P8" s="32">
        <v>0.91568238184252848</v>
      </c>
      <c r="Q8" s="36" t="s">
        <v>27</v>
      </c>
    </row>
    <row r="9" spans="1:17" x14ac:dyDescent="0.25">
      <c r="A9" s="35" t="s">
        <v>28</v>
      </c>
      <c r="B9" s="35" t="s">
        <v>29</v>
      </c>
      <c r="C9" s="30">
        <v>33340.550000000003</v>
      </c>
      <c r="D9" s="30">
        <v>60922.22</v>
      </c>
      <c r="E9" s="30">
        <v>104674.12000000001</v>
      </c>
      <c r="F9" s="30">
        <v>135967.10999999999</v>
      </c>
      <c r="G9" s="30">
        <v>169154.43999999997</v>
      </c>
      <c r="H9" s="30">
        <v>204373.17</v>
      </c>
      <c r="I9" s="30">
        <v>239056.08</v>
      </c>
      <c r="J9" s="30">
        <v>276839.42</v>
      </c>
      <c r="K9" s="30">
        <v>312451.95999999996</v>
      </c>
      <c r="L9" s="30">
        <v>346780.62999999995</v>
      </c>
      <c r="M9" s="30">
        <v>384816.80000000005</v>
      </c>
      <c r="N9" s="41">
        <v>423800</v>
      </c>
      <c r="O9" s="33">
        <v>-38983.199999999953</v>
      </c>
      <c r="P9" s="32">
        <v>0.90801510146295439</v>
      </c>
      <c r="Q9" s="36" t="s">
        <v>30</v>
      </c>
    </row>
    <row r="10" spans="1:17" x14ac:dyDescent="0.25">
      <c r="A10" s="42">
        <v>1</v>
      </c>
      <c r="B10" s="42" t="s">
        <v>31</v>
      </c>
      <c r="C10" s="38">
        <v>16976.960000000003</v>
      </c>
      <c r="D10" s="38">
        <v>30519.02</v>
      </c>
      <c r="E10" s="38">
        <v>45902.229999999996</v>
      </c>
      <c r="F10" s="38">
        <v>60497.07</v>
      </c>
      <c r="G10" s="38">
        <v>76828.56</v>
      </c>
      <c r="H10" s="38">
        <v>93009.14</v>
      </c>
      <c r="I10" s="38">
        <v>109394</v>
      </c>
      <c r="J10" s="38">
        <v>126205.83999999998</v>
      </c>
      <c r="K10" s="38">
        <v>143569.34</v>
      </c>
      <c r="L10" s="38">
        <v>161246.86000000002</v>
      </c>
      <c r="M10" s="38">
        <v>176553.69999999998</v>
      </c>
      <c r="N10" s="39">
        <v>200000</v>
      </c>
      <c r="O10" s="33">
        <v>-23446.300000000017</v>
      </c>
      <c r="P10" s="32">
        <v>0.88276849999999996</v>
      </c>
      <c r="Q10" s="43" t="s">
        <v>32</v>
      </c>
    </row>
    <row r="11" spans="1:17" ht="15.75" x14ac:dyDescent="0.3">
      <c r="A11" s="44" t="s">
        <v>33</v>
      </c>
      <c r="B11" s="45" t="s">
        <v>34</v>
      </c>
      <c r="C11" s="37">
        <v>17721.330000000002</v>
      </c>
      <c r="D11" s="37">
        <v>32968.61</v>
      </c>
      <c r="E11" s="37">
        <v>49752.39</v>
      </c>
      <c r="F11" s="37">
        <v>65930.45</v>
      </c>
      <c r="G11" s="37">
        <v>84392.56</v>
      </c>
      <c r="H11" s="37">
        <v>102119.51</v>
      </c>
      <c r="I11" s="37">
        <v>120153.5</v>
      </c>
      <c r="J11" s="37">
        <v>138461.35999999999</v>
      </c>
      <c r="K11" s="37">
        <v>158162.5</v>
      </c>
      <c r="L11" s="37">
        <v>177100.39</v>
      </c>
      <c r="M11" s="38">
        <v>195484.11</v>
      </c>
      <c r="N11" s="39"/>
      <c r="O11" s="33">
        <v>195484.11</v>
      </c>
      <c r="P11" s="32"/>
      <c r="Q11" s="43" t="s">
        <v>35</v>
      </c>
    </row>
    <row r="12" spans="1:17" ht="15.75" x14ac:dyDescent="0.3">
      <c r="A12" s="44" t="s">
        <v>36</v>
      </c>
      <c r="B12" s="45" t="s">
        <v>37</v>
      </c>
      <c r="C12" s="37">
        <v>744.37</v>
      </c>
      <c r="D12" s="37">
        <v>2449.59</v>
      </c>
      <c r="E12" s="37">
        <v>3850.16</v>
      </c>
      <c r="F12" s="37">
        <v>5433.38</v>
      </c>
      <c r="G12" s="37">
        <v>7564</v>
      </c>
      <c r="H12" s="37">
        <v>9110.3700000000008</v>
      </c>
      <c r="I12" s="37">
        <v>10759.5</v>
      </c>
      <c r="J12" s="37">
        <v>12255.52</v>
      </c>
      <c r="K12" s="37">
        <v>14593.16</v>
      </c>
      <c r="L12" s="37">
        <v>15853.53</v>
      </c>
      <c r="M12" s="38">
        <v>18930.41</v>
      </c>
      <c r="N12" s="39"/>
      <c r="O12" s="33">
        <v>18930.41</v>
      </c>
      <c r="P12" s="32"/>
      <c r="Q12" s="43" t="s">
        <v>38</v>
      </c>
    </row>
    <row r="13" spans="1:17" x14ac:dyDescent="0.25">
      <c r="A13" s="42">
        <v>2</v>
      </c>
      <c r="B13" s="42" t="s">
        <v>39</v>
      </c>
      <c r="C13" s="38">
        <v>2397.4699999999998</v>
      </c>
      <c r="D13" s="38">
        <v>4874.93</v>
      </c>
      <c r="E13" s="38">
        <v>21607.66</v>
      </c>
      <c r="F13" s="38">
        <v>25830.55</v>
      </c>
      <c r="G13" s="38">
        <v>29261.78</v>
      </c>
      <c r="H13" s="38">
        <v>33826.51</v>
      </c>
      <c r="I13" s="38">
        <v>36973.230000000003</v>
      </c>
      <c r="J13" s="38">
        <v>40902.6</v>
      </c>
      <c r="K13" s="38">
        <v>44934.15</v>
      </c>
      <c r="L13" s="38">
        <v>47875.25</v>
      </c>
      <c r="M13" s="38">
        <v>56983.55</v>
      </c>
      <c r="N13" s="39">
        <v>59000</v>
      </c>
      <c r="O13" s="33">
        <v>-2016.4499999999971</v>
      </c>
      <c r="P13" s="32">
        <v>0.96582288135593231</v>
      </c>
      <c r="Q13" s="43" t="s">
        <v>40</v>
      </c>
    </row>
    <row r="14" spans="1:17" x14ac:dyDescent="0.25">
      <c r="A14" s="42">
        <v>3</v>
      </c>
      <c r="B14" s="42" t="s">
        <v>41</v>
      </c>
      <c r="C14" s="38">
        <v>4101.8900000000003</v>
      </c>
      <c r="D14" s="38">
        <v>8226.1</v>
      </c>
      <c r="E14" s="38">
        <v>12056.43</v>
      </c>
      <c r="F14" s="38">
        <v>16043.15</v>
      </c>
      <c r="G14" s="38">
        <v>21133.89</v>
      </c>
      <c r="H14" s="38">
        <v>26383.200000000001</v>
      </c>
      <c r="I14" s="38">
        <v>31880.77</v>
      </c>
      <c r="J14" s="38">
        <v>38163.910000000003</v>
      </c>
      <c r="K14" s="38">
        <v>43114.35</v>
      </c>
      <c r="L14" s="38">
        <v>48092.2</v>
      </c>
      <c r="M14" s="38">
        <v>53019.45</v>
      </c>
      <c r="N14" s="39">
        <v>59000</v>
      </c>
      <c r="O14" s="33">
        <v>-5980.5500000000029</v>
      </c>
      <c r="P14" s="32">
        <v>0.89863474576271185</v>
      </c>
      <c r="Q14" s="43" t="s">
        <v>42</v>
      </c>
    </row>
    <row r="15" spans="1:17" ht="15.75" x14ac:dyDescent="0.3">
      <c r="A15" s="44" t="s">
        <v>33</v>
      </c>
      <c r="B15" s="45" t="s">
        <v>43</v>
      </c>
      <c r="C15" s="37">
        <v>4135</v>
      </c>
      <c r="D15" s="37">
        <v>8271</v>
      </c>
      <c r="E15" s="37">
        <v>12138.3</v>
      </c>
      <c r="F15" s="37">
        <v>16123.25</v>
      </c>
      <c r="G15" s="37">
        <v>21234</v>
      </c>
      <c r="H15" s="37">
        <v>26503.98</v>
      </c>
      <c r="I15" s="37">
        <v>32014.76</v>
      </c>
      <c r="J15" s="37">
        <v>38307.360000000001</v>
      </c>
      <c r="K15" s="37">
        <v>43291</v>
      </c>
      <c r="L15" s="37">
        <v>48284</v>
      </c>
      <c r="M15" s="37">
        <v>53233</v>
      </c>
      <c r="N15" s="39"/>
      <c r="O15" s="33">
        <v>53233</v>
      </c>
      <c r="P15" s="32"/>
      <c r="Q15" s="43" t="s">
        <v>44</v>
      </c>
    </row>
    <row r="16" spans="1:17" ht="15.75" x14ac:dyDescent="0.3">
      <c r="A16" s="44" t="s">
        <v>36</v>
      </c>
      <c r="B16" s="45" t="s">
        <v>45</v>
      </c>
      <c r="C16" s="37">
        <v>33.15</v>
      </c>
      <c r="D16" s="37">
        <v>45</v>
      </c>
      <c r="E16" s="37">
        <v>81.905000000000001</v>
      </c>
      <c r="F16" s="37">
        <v>90.108999999999995</v>
      </c>
      <c r="G16" s="37">
        <v>100</v>
      </c>
      <c r="H16" s="37">
        <v>120.779</v>
      </c>
      <c r="I16" s="37">
        <v>134</v>
      </c>
      <c r="J16" s="37">
        <v>143.45400000000001</v>
      </c>
      <c r="K16" s="37">
        <v>176.79</v>
      </c>
      <c r="L16" s="37">
        <v>192</v>
      </c>
      <c r="M16" s="37">
        <v>214</v>
      </c>
      <c r="N16" s="39"/>
      <c r="O16" s="33">
        <v>214</v>
      </c>
      <c r="P16" s="32"/>
      <c r="Q16" s="43" t="s">
        <v>46</v>
      </c>
    </row>
    <row r="17" spans="1:17" x14ac:dyDescent="0.25">
      <c r="A17" s="42">
        <v>4</v>
      </c>
      <c r="B17" s="42" t="s">
        <v>47</v>
      </c>
      <c r="C17" s="38">
        <v>5257.69</v>
      </c>
      <c r="D17" s="38">
        <v>9062.9699999999993</v>
      </c>
      <c r="E17" s="38">
        <v>13236.22</v>
      </c>
      <c r="F17" s="38">
        <v>18111.93</v>
      </c>
      <c r="G17" s="38">
        <v>22786.07</v>
      </c>
      <c r="H17" s="38">
        <v>27792.29</v>
      </c>
      <c r="I17" s="38">
        <v>33090.79</v>
      </c>
      <c r="J17" s="38">
        <v>39335.339999999997</v>
      </c>
      <c r="K17" s="38">
        <v>43819.45</v>
      </c>
      <c r="L17" s="38">
        <v>48391.66</v>
      </c>
      <c r="M17" s="38">
        <v>52950.54</v>
      </c>
      <c r="N17" s="39">
        <v>56000</v>
      </c>
      <c r="O17" s="33">
        <v>-3049.4599999999991</v>
      </c>
      <c r="P17" s="32">
        <v>0.94554535714285715</v>
      </c>
      <c r="Q17" s="43" t="s">
        <v>48</v>
      </c>
    </row>
    <row r="18" spans="1:17" x14ac:dyDescent="0.25">
      <c r="A18" s="42">
        <v>5</v>
      </c>
      <c r="B18" s="42" t="s">
        <v>49</v>
      </c>
      <c r="C18" s="38">
        <v>4022.98</v>
      </c>
      <c r="D18" s="38">
        <v>6983.3</v>
      </c>
      <c r="E18" s="38">
        <v>9894.7900000000009</v>
      </c>
      <c r="F18" s="38">
        <v>12823.95</v>
      </c>
      <c r="G18" s="38">
        <v>15657.46</v>
      </c>
      <c r="H18" s="38">
        <v>19120.759999999998</v>
      </c>
      <c r="I18" s="38">
        <v>22641.99</v>
      </c>
      <c r="J18" s="38">
        <v>26343.58</v>
      </c>
      <c r="K18" s="38">
        <v>30314.5</v>
      </c>
      <c r="L18" s="38">
        <v>33650.47</v>
      </c>
      <c r="M18" s="38">
        <v>36996.03</v>
      </c>
      <c r="N18" s="39">
        <v>41000</v>
      </c>
      <c r="O18" s="33">
        <v>-4003.9700000000012</v>
      </c>
      <c r="P18" s="32">
        <v>0.90234219512195124</v>
      </c>
      <c r="Q18" s="43" t="s">
        <v>50</v>
      </c>
    </row>
    <row r="19" spans="1:17" x14ac:dyDescent="0.25">
      <c r="A19" s="42">
        <v>6</v>
      </c>
      <c r="B19" s="42" t="s">
        <v>51</v>
      </c>
      <c r="C19" s="38">
        <v>583.55999999999995</v>
      </c>
      <c r="D19" s="38">
        <v>1255.9000000000001</v>
      </c>
      <c r="E19" s="38">
        <v>1976.79</v>
      </c>
      <c r="F19" s="38">
        <v>2660.46</v>
      </c>
      <c r="G19" s="38">
        <v>3486.68</v>
      </c>
      <c r="H19" s="38">
        <v>4241.2700000000004</v>
      </c>
      <c r="I19" s="38">
        <v>5075.3</v>
      </c>
      <c r="J19" s="38">
        <v>5888.15</v>
      </c>
      <c r="K19" s="38">
        <v>6700.17</v>
      </c>
      <c r="L19" s="38">
        <v>7524.19</v>
      </c>
      <c r="M19" s="38">
        <v>8313.5300000000007</v>
      </c>
      <c r="N19" s="39">
        <v>8800</v>
      </c>
      <c r="O19" s="33">
        <v>-486.46999999999935</v>
      </c>
      <c r="P19" s="32">
        <v>0.9447193181818182</v>
      </c>
      <c r="Q19" s="43" t="s">
        <v>52</v>
      </c>
    </row>
    <row r="20" spans="1:17" x14ac:dyDescent="0.25">
      <c r="A20" s="35" t="s">
        <v>53</v>
      </c>
      <c r="B20" s="35" t="s">
        <v>54</v>
      </c>
      <c r="C20" s="30">
        <v>1407.31</v>
      </c>
      <c r="D20" s="30">
        <v>2914.7599999999998</v>
      </c>
      <c r="E20" s="30">
        <v>5070.2</v>
      </c>
      <c r="F20" s="30">
        <v>9147.1500000000015</v>
      </c>
      <c r="G20" s="30">
        <v>12438.83</v>
      </c>
      <c r="H20" s="30">
        <v>15362.099999999999</v>
      </c>
      <c r="I20" s="30">
        <v>17202.919999999998</v>
      </c>
      <c r="J20" s="30">
        <v>19049.02</v>
      </c>
      <c r="K20" s="30">
        <v>21353.739999999998</v>
      </c>
      <c r="L20" s="30">
        <v>24624.949999999997</v>
      </c>
      <c r="M20" s="30">
        <v>28612.61</v>
      </c>
      <c r="N20" s="41">
        <v>27742</v>
      </c>
      <c r="O20" s="33">
        <v>870.61000000000058</v>
      </c>
      <c r="P20" s="32">
        <v>1.0313823805060918</v>
      </c>
      <c r="Q20" s="36" t="s">
        <v>55</v>
      </c>
    </row>
    <row r="21" spans="1:17" x14ac:dyDescent="0.25">
      <c r="A21" s="42">
        <v>1</v>
      </c>
      <c r="B21" s="42" t="s">
        <v>56</v>
      </c>
      <c r="C21" s="38">
        <v>283.83999999999997</v>
      </c>
      <c r="D21" s="38">
        <v>532.61</v>
      </c>
      <c r="E21" s="38">
        <v>1028.8699999999999</v>
      </c>
      <c r="F21" s="38">
        <v>2208.19</v>
      </c>
      <c r="G21" s="38">
        <v>2728.59</v>
      </c>
      <c r="H21" s="38">
        <v>3314.16</v>
      </c>
      <c r="I21" s="38">
        <v>3700.38</v>
      </c>
      <c r="J21" s="38">
        <v>4184.96</v>
      </c>
      <c r="K21" s="38">
        <v>4629.2700000000004</v>
      </c>
      <c r="L21" s="38">
        <v>5155.96</v>
      </c>
      <c r="M21" s="38">
        <v>5458.26</v>
      </c>
      <c r="N21" s="39">
        <v>6351</v>
      </c>
      <c r="O21" s="33">
        <v>-892.73999999999978</v>
      </c>
      <c r="P21" s="32">
        <v>0.85943316013226267</v>
      </c>
      <c r="Q21" s="43" t="s">
        <v>57</v>
      </c>
    </row>
    <row r="22" spans="1:17" x14ac:dyDescent="0.25">
      <c r="A22" s="42">
        <v>2</v>
      </c>
      <c r="B22" s="42" t="s">
        <v>58</v>
      </c>
      <c r="C22" s="38">
        <v>0.38</v>
      </c>
      <c r="D22" s="38">
        <v>4.97</v>
      </c>
      <c r="E22" s="38">
        <v>11.76</v>
      </c>
      <c r="F22" s="38">
        <v>20.03</v>
      </c>
      <c r="G22" s="38">
        <v>26.61</v>
      </c>
      <c r="H22" s="38">
        <v>32.89</v>
      </c>
      <c r="I22" s="38">
        <v>36.299999999999997</v>
      </c>
      <c r="J22" s="38">
        <v>41.73</v>
      </c>
      <c r="K22" s="38">
        <v>46.44</v>
      </c>
      <c r="L22" s="38">
        <v>51.21</v>
      </c>
      <c r="M22" s="38">
        <v>56.66</v>
      </c>
      <c r="N22" s="39">
        <v>0</v>
      </c>
      <c r="O22" s="33">
        <v>56.66</v>
      </c>
      <c r="P22" s="32"/>
      <c r="Q22" s="43" t="s">
        <v>59</v>
      </c>
    </row>
    <row r="23" spans="1:17" x14ac:dyDescent="0.25">
      <c r="A23" s="42">
        <v>3</v>
      </c>
      <c r="B23" s="42" t="s">
        <v>60</v>
      </c>
      <c r="C23" s="38">
        <v>1123.0899999999999</v>
      </c>
      <c r="D23" s="38">
        <v>2377.1799999999998</v>
      </c>
      <c r="E23" s="38">
        <v>4029.57</v>
      </c>
      <c r="F23" s="38">
        <v>6918.93</v>
      </c>
      <c r="G23" s="38">
        <v>9683.6299999999992</v>
      </c>
      <c r="H23" s="38">
        <v>12015.05</v>
      </c>
      <c r="I23" s="38">
        <v>13466.24</v>
      </c>
      <c r="J23" s="38">
        <v>14822.33</v>
      </c>
      <c r="K23" s="38">
        <v>16678.03</v>
      </c>
      <c r="L23" s="38">
        <v>19417.78</v>
      </c>
      <c r="M23" s="38">
        <v>23097.69</v>
      </c>
      <c r="N23" s="39">
        <v>21391</v>
      </c>
      <c r="O23" s="33">
        <v>1706.6899999999987</v>
      </c>
      <c r="P23" s="32">
        <v>1.0797854237763544</v>
      </c>
      <c r="Q23" s="43" t="s">
        <v>61</v>
      </c>
    </row>
    <row r="24" spans="1:17" x14ac:dyDescent="0.25">
      <c r="A24" s="35" t="s">
        <v>62</v>
      </c>
      <c r="B24" s="35" t="s">
        <v>63</v>
      </c>
      <c r="C24" s="30">
        <v>12595.89</v>
      </c>
      <c r="D24" s="30">
        <v>23013.200000000001</v>
      </c>
      <c r="E24" s="30">
        <v>33782.630000000005</v>
      </c>
      <c r="F24" s="30">
        <v>46176.1</v>
      </c>
      <c r="G24" s="30">
        <v>57583.09</v>
      </c>
      <c r="H24" s="30">
        <v>69182.58</v>
      </c>
      <c r="I24" s="30">
        <v>82938.399999999994</v>
      </c>
      <c r="J24" s="30">
        <v>94863.680000000008</v>
      </c>
      <c r="K24" s="30">
        <v>106628.48</v>
      </c>
      <c r="L24" s="30">
        <v>120666.5</v>
      </c>
      <c r="M24" s="30">
        <v>132264.18</v>
      </c>
      <c r="N24" s="41">
        <v>144400</v>
      </c>
      <c r="O24" s="33">
        <v>-12135.820000000007</v>
      </c>
      <c r="P24" s="32">
        <v>0.91595692520775618</v>
      </c>
      <c r="Q24" s="36" t="s">
        <v>64</v>
      </c>
    </row>
    <row r="25" spans="1:17" x14ac:dyDescent="0.25">
      <c r="A25" s="42">
        <v>1</v>
      </c>
      <c r="B25" s="42" t="s">
        <v>65</v>
      </c>
      <c r="C25" s="38">
        <v>10820.24</v>
      </c>
      <c r="D25" s="38">
        <v>19834.419999999998</v>
      </c>
      <c r="E25" s="38">
        <v>29176.21</v>
      </c>
      <c r="F25" s="38">
        <v>39764.32</v>
      </c>
      <c r="G25" s="38">
        <v>49659.6</v>
      </c>
      <c r="H25" s="38">
        <v>59718.19</v>
      </c>
      <c r="I25" s="38">
        <v>71503.19</v>
      </c>
      <c r="J25" s="38">
        <v>81783.05</v>
      </c>
      <c r="K25" s="38">
        <v>91994.97</v>
      </c>
      <c r="L25" s="38">
        <v>104034.14</v>
      </c>
      <c r="M25" s="38">
        <v>114100.36</v>
      </c>
      <c r="N25" s="39">
        <v>124599</v>
      </c>
      <c r="O25" s="33">
        <v>-10498.64</v>
      </c>
      <c r="P25" s="32">
        <v>0.91574057576706069</v>
      </c>
      <c r="Q25" s="43" t="s">
        <v>66</v>
      </c>
    </row>
    <row r="26" spans="1:17" x14ac:dyDescent="0.25">
      <c r="A26" s="42">
        <v>2</v>
      </c>
      <c r="B26" s="42" t="s">
        <v>67</v>
      </c>
      <c r="C26" s="38">
        <v>1712.04</v>
      </c>
      <c r="D26" s="38">
        <v>3045.58</v>
      </c>
      <c r="E26" s="38">
        <v>4401.51</v>
      </c>
      <c r="F26" s="38">
        <v>6091.1</v>
      </c>
      <c r="G26" s="38">
        <v>7553.02</v>
      </c>
      <c r="H26" s="38">
        <v>9028.26</v>
      </c>
      <c r="I26" s="38">
        <v>10922.71</v>
      </c>
      <c r="J26" s="38">
        <v>12518.43</v>
      </c>
      <c r="K26" s="38">
        <v>14029.26</v>
      </c>
      <c r="L26" s="38">
        <v>15968.77</v>
      </c>
      <c r="M26" s="38">
        <v>17467.95</v>
      </c>
      <c r="N26" s="39">
        <v>18801</v>
      </c>
      <c r="O26" s="33">
        <v>-1333.0499999999993</v>
      </c>
      <c r="P26" s="32">
        <v>0.92909685655018359</v>
      </c>
      <c r="Q26" s="43" t="s">
        <v>68</v>
      </c>
    </row>
    <row r="27" spans="1:17" x14ac:dyDescent="0.25">
      <c r="A27" s="42">
        <v>3</v>
      </c>
      <c r="B27" s="42" t="s">
        <v>69</v>
      </c>
      <c r="C27" s="38">
        <v>63.61</v>
      </c>
      <c r="D27" s="38">
        <v>133.19999999999999</v>
      </c>
      <c r="E27" s="38">
        <v>204.91</v>
      </c>
      <c r="F27" s="38">
        <v>320.68</v>
      </c>
      <c r="G27" s="38">
        <v>370.47</v>
      </c>
      <c r="H27" s="38">
        <v>436.13</v>
      </c>
      <c r="I27" s="38">
        <v>512.5</v>
      </c>
      <c r="J27" s="38">
        <v>562.20000000000005</v>
      </c>
      <c r="K27" s="38">
        <v>604.25</v>
      </c>
      <c r="L27" s="38">
        <v>663.59</v>
      </c>
      <c r="M27" s="38">
        <v>695.87</v>
      </c>
      <c r="N27" s="39">
        <v>1000</v>
      </c>
      <c r="O27" s="33">
        <v>-304.13</v>
      </c>
      <c r="P27" s="32">
        <v>0.69586999999999999</v>
      </c>
      <c r="Q27" s="43" t="s">
        <v>70</v>
      </c>
    </row>
    <row r="28" spans="1:17" x14ac:dyDescent="0.25">
      <c r="A28" s="35" t="s">
        <v>71</v>
      </c>
      <c r="B28" s="35" t="s">
        <v>72</v>
      </c>
      <c r="C28" s="30">
        <v>1633.52</v>
      </c>
      <c r="D28" s="30">
        <v>3408.37</v>
      </c>
      <c r="E28" s="30">
        <v>5271.37</v>
      </c>
      <c r="F28" s="30">
        <v>7865.3099999999995</v>
      </c>
      <c r="G28" s="30">
        <v>9563.9500000000007</v>
      </c>
      <c r="H28" s="30">
        <v>11491.779999999999</v>
      </c>
      <c r="I28" s="30">
        <v>13225.59</v>
      </c>
      <c r="J28" s="30">
        <v>14584.84</v>
      </c>
      <c r="K28" s="30">
        <v>16506.080000000002</v>
      </c>
      <c r="L28" s="30">
        <v>18151.91</v>
      </c>
      <c r="M28" s="30">
        <v>20038.010000000002</v>
      </c>
      <c r="N28" s="41">
        <v>23608</v>
      </c>
      <c r="O28" s="33">
        <v>-3569.989999999998</v>
      </c>
      <c r="P28" s="32">
        <v>0.84878049813622514</v>
      </c>
      <c r="Q28" s="36" t="s">
        <v>73</v>
      </c>
    </row>
    <row r="29" spans="1:17" x14ac:dyDescent="0.25">
      <c r="A29" s="42">
        <v>1</v>
      </c>
      <c r="B29" s="42" t="s">
        <v>74</v>
      </c>
      <c r="C29" s="38">
        <v>0</v>
      </c>
      <c r="D29" s="38">
        <v>0.01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0.01</v>
      </c>
      <c r="N29" s="39">
        <v>1000</v>
      </c>
      <c r="O29" s="33">
        <v>-999.99</v>
      </c>
      <c r="P29" s="32">
        <v>1.0000000000000001E-5</v>
      </c>
      <c r="Q29" s="43" t="s">
        <v>75</v>
      </c>
    </row>
    <row r="30" spans="1:17" ht="15.75" x14ac:dyDescent="0.3">
      <c r="A30" s="42">
        <v>2</v>
      </c>
      <c r="B30" s="42" t="s">
        <v>76</v>
      </c>
      <c r="C30" s="38">
        <v>953.99</v>
      </c>
      <c r="D30" s="38">
        <v>2048.7199999999998</v>
      </c>
      <c r="E30" s="38">
        <v>3246.87</v>
      </c>
      <c r="F30" s="38">
        <v>5211.32</v>
      </c>
      <c r="G30" s="38">
        <v>6252.97</v>
      </c>
      <c r="H30" s="38">
        <v>7358.07</v>
      </c>
      <c r="I30" s="38">
        <v>8346.11</v>
      </c>
      <c r="J30" s="38">
        <v>8998.3799999999992</v>
      </c>
      <c r="K30" s="38">
        <v>9912.24</v>
      </c>
      <c r="L30" s="38">
        <v>10707.69</v>
      </c>
      <c r="M30" s="38">
        <v>11484.93</v>
      </c>
      <c r="N30" s="39">
        <v>13208</v>
      </c>
      <c r="O30" s="33">
        <v>-1723.0699999999997</v>
      </c>
      <c r="P30" s="32">
        <v>0.86954345850999393</v>
      </c>
      <c r="Q30" s="43" t="s">
        <v>77</v>
      </c>
    </row>
    <row r="31" spans="1:17" x14ac:dyDescent="0.25">
      <c r="A31" s="42">
        <v>3</v>
      </c>
      <c r="B31" s="42" t="s">
        <v>78</v>
      </c>
      <c r="C31" s="38">
        <v>0.02</v>
      </c>
      <c r="D31" s="38">
        <v>1</v>
      </c>
      <c r="E31" s="38">
        <v>18.5</v>
      </c>
      <c r="F31" s="38">
        <v>18.5</v>
      </c>
      <c r="G31" s="38">
        <v>18.5</v>
      </c>
      <c r="H31" s="38">
        <v>28.5</v>
      </c>
      <c r="I31" s="38">
        <v>29.5</v>
      </c>
      <c r="J31" s="38">
        <v>29.5</v>
      </c>
      <c r="K31" s="38">
        <v>30.82</v>
      </c>
      <c r="L31" s="38">
        <v>30.82</v>
      </c>
      <c r="M31" s="38">
        <v>31.04</v>
      </c>
      <c r="N31" s="39">
        <v>5600</v>
      </c>
      <c r="O31" s="33">
        <v>-5568.96</v>
      </c>
      <c r="P31" s="32">
        <v>5.5428571428571428E-3</v>
      </c>
      <c r="Q31" s="43" t="s">
        <v>79</v>
      </c>
    </row>
    <row r="32" spans="1:17" ht="15.75" x14ac:dyDescent="0.3">
      <c r="A32" s="45">
        <v>4</v>
      </c>
      <c r="B32" s="42" t="s">
        <v>80</v>
      </c>
      <c r="C32" s="38">
        <v>214.24</v>
      </c>
      <c r="D32" s="38">
        <v>403.79</v>
      </c>
      <c r="E32" s="38">
        <v>641.82000000000005</v>
      </c>
      <c r="F32" s="38">
        <v>807.9</v>
      </c>
      <c r="G32" s="38">
        <v>1071.7</v>
      </c>
      <c r="H32" s="38">
        <v>1379.25</v>
      </c>
      <c r="I32" s="38">
        <v>1663.89</v>
      </c>
      <c r="J32" s="38">
        <v>1932.92</v>
      </c>
      <c r="K32" s="38">
        <v>2363.3000000000002</v>
      </c>
      <c r="L32" s="38">
        <v>2680.89</v>
      </c>
      <c r="M32" s="38">
        <v>2963.43</v>
      </c>
      <c r="N32" s="39">
        <v>0</v>
      </c>
      <c r="O32" s="33">
        <v>2963.43</v>
      </c>
      <c r="P32" s="32"/>
      <c r="Q32" s="43" t="s">
        <v>81</v>
      </c>
    </row>
    <row r="33" spans="1:17" x14ac:dyDescent="0.25">
      <c r="A33" s="42">
        <v>5</v>
      </c>
      <c r="B33" s="42" t="s">
        <v>82</v>
      </c>
      <c r="C33" s="38">
        <v>465.27</v>
      </c>
      <c r="D33" s="38">
        <v>954.85</v>
      </c>
      <c r="E33" s="38">
        <v>1364.18</v>
      </c>
      <c r="F33" s="38">
        <v>1827.59</v>
      </c>
      <c r="G33" s="38">
        <v>2220.7800000000002</v>
      </c>
      <c r="H33" s="38">
        <v>2725.96</v>
      </c>
      <c r="I33" s="38">
        <v>3186.09</v>
      </c>
      <c r="J33" s="38">
        <v>3624.04</v>
      </c>
      <c r="K33" s="38">
        <v>4199.72</v>
      </c>
      <c r="L33" s="38">
        <v>4732.51</v>
      </c>
      <c r="M33" s="38">
        <v>5558.6</v>
      </c>
      <c r="N33" s="39">
        <v>5600</v>
      </c>
      <c r="O33" s="33">
        <v>-41.399999999999636</v>
      </c>
      <c r="P33" s="32">
        <v>0.99260714285714291</v>
      </c>
      <c r="Q33" s="43" t="s">
        <v>83</v>
      </c>
    </row>
    <row r="34" spans="1:17" x14ac:dyDescent="0.25">
      <c r="A34" s="42"/>
      <c r="B34" s="46" t="s">
        <v>84</v>
      </c>
      <c r="C34" s="30">
        <v>34975.870000000003</v>
      </c>
      <c r="D34" s="30">
        <v>73053.95</v>
      </c>
      <c r="E34" s="30">
        <v>125274.16999999998</v>
      </c>
      <c r="F34" s="30">
        <v>173001.02</v>
      </c>
      <c r="G34" s="30">
        <v>222202.13</v>
      </c>
      <c r="H34" s="30">
        <v>273835.86</v>
      </c>
      <c r="I34" s="30">
        <v>327001.99</v>
      </c>
      <c r="J34" s="30">
        <v>377884.61</v>
      </c>
      <c r="K34" s="30">
        <v>425938.43</v>
      </c>
      <c r="L34" s="30">
        <v>482923.33999999997</v>
      </c>
      <c r="M34" s="30">
        <v>548770.34000000008</v>
      </c>
      <c r="N34" s="40">
        <v>705607</v>
      </c>
      <c r="O34" s="33">
        <v>-156836.65999999992</v>
      </c>
      <c r="P34" s="32">
        <v>0.77772802707456146</v>
      </c>
      <c r="Q34" s="47" t="s">
        <v>85</v>
      </c>
    </row>
    <row r="35" spans="1:17" x14ac:dyDescent="0.25">
      <c r="A35" s="35" t="s">
        <v>22</v>
      </c>
      <c r="B35" s="35" t="s">
        <v>86</v>
      </c>
      <c r="C35" s="30">
        <v>34326.57</v>
      </c>
      <c r="D35" s="30">
        <v>71699.5</v>
      </c>
      <c r="E35" s="30">
        <v>112509.23999999999</v>
      </c>
      <c r="F35" s="30">
        <v>154861.22</v>
      </c>
      <c r="G35" s="30">
        <v>198035.88999999998</v>
      </c>
      <c r="H35" s="30">
        <v>242879.99</v>
      </c>
      <c r="I35" s="30">
        <v>289903.72000000003</v>
      </c>
      <c r="J35" s="30">
        <v>335698.33</v>
      </c>
      <c r="K35" s="30">
        <v>379459.23000000004</v>
      </c>
      <c r="L35" s="30">
        <v>428134.89999999997</v>
      </c>
      <c r="M35" s="30">
        <v>475066.15</v>
      </c>
      <c r="N35" s="40">
        <v>548481</v>
      </c>
      <c r="O35" s="33">
        <v>-73414.849999999977</v>
      </c>
      <c r="P35" s="32">
        <v>0.86614878181741939</v>
      </c>
      <c r="Q35" s="36" t="s">
        <v>87</v>
      </c>
    </row>
    <row r="36" spans="1:17" x14ac:dyDescent="0.25">
      <c r="A36" s="35">
        <v>1</v>
      </c>
      <c r="B36" s="35" t="s">
        <v>88</v>
      </c>
      <c r="C36" s="30">
        <v>7247.36</v>
      </c>
      <c r="D36" s="30">
        <v>14579.52</v>
      </c>
      <c r="E36" s="30">
        <v>21972.59</v>
      </c>
      <c r="F36" s="30">
        <v>29520.82</v>
      </c>
      <c r="G36" s="30">
        <v>37299.35</v>
      </c>
      <c r="H36" s="30">
        <v>46284.249999999993</v>
      </c>
      <c r="I36" s="30">
        <v>55474.060000000005</v>
      </c>
      <c r="J36" s="30">
        <v>63984.08</v>
      </c>
      <c r="K36" s="30">
        <v>72410.45</v>
      </c>
      <c r="L36" s="30">
        <v>81059.98</v>
      </c>
      <c r="M36" s="30">
        <v>89726.569999999992</v>
      </c>
      <c r="N36" s="41">
        <v>96158</v>
      </c>
      <c r="O36" s="33">
        <v>-6431.4300000000076</v>
      </c>
      <c r="P36" s="32">
        <v>0.93311601738804872</v>
      </c>
      <c r="Q36" s="36" t="s">
        <v>89</v>
      </c>
    </row>
    <row r="37" spans="1:17" x14ac:dyDescent="0.25">
      <c r="A37" s="42"/>
      <c r="B37" s="42" t="s">
        <v>90</v>
      </c>
      <c r="C37" s="38">
        <v>6218.2</v>
      </c>
      <c r="D37" s="38">
        <v>12503.88</v>
      </c>
      <c r="E37" s="38">
        <v>18842.080000000002</v>
      </c>
      <c r="F37" s="38">
        <v>25315.15</v>
      </c>
      <c r="G37" s="38">
        <v>31967.68</v>
      </c>
      <c r="H37" s="38">
        <v>39664.49</v>
      </c>
      <c r="I37" s="38">
        <v>47367.87</v>
      </c>
      <c r="J37" s="38">
        <v>54550.239999999998</v>
      </c>
      <c r="K37" s="38">
        <v>61741.57</v>
      </c>
      <c r="L37" s="38">
        <v>69165.58</v>
      </c>
      <c r="M37" s="38">
        <v>76593.56</v>
      </c>
      <c r="N37" s="39">
        <v>79192</v>
      </c>
      <c r="O37" s="33">
        <v>-2598.4400000000023</v>
      </c>
      <c r="P37" s="32">
        <v>0.96718809980806142</v>
      </c>
      <c r="Q37" s="43" t="s">
        <v>91</v>
      </c>
    </row>
    <row r="38" spans="1:17" x14ac:dyDescent="0.25">
      <c r="A38" s="42"/>
      <c r="B38" s="42" t="s">
        <v>92</v>
      </c>
      <c r="C38" s="38">
        <v>1020.09</v>
      </c>
      <c r="D38" s="38">
        <v>2053.0300000000002</v>
      </c>
      <c r="E38" s="38">
        <v>3086.92</v>
      </c>
      <c r="F38" s="38">
        <v>4133.5</v>
      </c>
      <c r="G38" s="38">
        <v>5229.79</v>
      </c>
      <c r="H38" s="38">
        <v>6440.06</v>
      </c>
      <c r="I38" s="38">
        <v>7669.78</v>
      </c>
      <c r="J38" s="38">
        <v>8841.1200000000008</v>
      </c>
      <c r="K38" s="38">
        <v>9990.83</v>
      </c>
      <c r="L38" s="38">
        <v>11146.9</v>
      </c>
      <c r="M38" s="38">
        <v>12311.39</v>
      </c>
      <c r="N38" s="39">
        <v>13066</v>
      </c>
      <c r="O38" s="33">
        <v>-754.61000000000058</v>
      </c>
      <c r="P38" s="32">
        <v>0.94224628807592214</v>
      </c>
      <c r="Q38" s="43" t="s">
        <v>93</v>
      </c>
    </row>
    <row r="39" spans="1:17" x14ac:dyDescent="0.25">
      <c r="A39" s="42"/>
      <c r="B39" s="42" t="s">
        <v>94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48">
        <v>0</v>
      </c>
      <c r="L39" s="38">
        <v>0</v>
      </c>
      <c r="M39" s="38">
        <v>0</v>
      </c>
      <c r="N39" s="39">
        <v>700</v>
      </c>
      <c r="O39" s="33">
        <v>-700</v>
      </c>
      <c r="P39" s="32">
        <v>0</v>
      </c>
      <c r="Q39" s="43" t="s">
        <v>95</v>
      </c>
    </row>
    <row r="40" spans="1:17" x14ac:dyDescent="0.25">
      <c r="A40" s="42"/>
      <c r="B40" s="42" t="s">
        <v>96</v>
      </c>
      <c r="C40" s="38">
        <v>0</v>
      </c>
      <c r="D40" s="38">
        <v>0</v>
      </c>
      <c r="E40" s="38">
        <v>0</v>
      </c>
      <c r="F40" s="38">
        <v>0</v>
      </c>
      <c r="G40" s="49"/>
      <c r="H40" s="38"/>
      <c r="I40" s="50"/>
      <c r="J40" s="48"/>
      <c r="K40" s="51"/>
      <c r="L40" s="51"/>
      <c r="M40" s="38"/>
      <c r="N40" s="39">
        <v>2300</v>
      </c>
      <c r="O40" s="33">
        <v>-2300</v>
      </c>
      <c r="P40" s="32">
        <v>0</v>
      </c>
      <c r="Q40" s="42" t="s">
        <v>97</v>
      </c>
    </row>
    <row r="41" spans="1:17" x14ac:dyDescent="0.25">
      <c r="A41" s="42"/>
      <c r="B41" s="42" t="s">
        <v>98</v>
      </c>
      <c r="C41" s="38">
        <v>9.07</v>
      </c>
      <c r="D41" s="38">
        <v>22.61</v>
      </c>
      <c r="E41" s="38">
        <v>43.59</v>
      </c>
      <c r="F41" s="38">
        <v>72.17</v>
      </c>
      <c r="G41" s="38">
        <v>101.88</v>
      </c>
      <c r="H41" s="38">
        <v>179.7</v>
      </c>
      <c r="I41" s="50">
        <v>436.41</v>
      </c>
      <c r="J41" s="48">
        <v>592.72</v>
      </c>
      <c r="K41" s="48">
        <v>678.05</v>
      </c>
      <c r="L41" s="48">
        <v>747.5</v>
      </c>
      <c r="M41" s="38">
        <v>821.62</v>
      </c>
      <c r="N41" s="39">
        <v>900</v>
      </c>
      <c r="O41" s="33">
        <v>-78.38</v>
      </c>
      <c r="P41" s="32">
        <v>0.91291111111111112</v>
      </c>
      <c r="Q41" s="43"/>
    </row>
    <row r="42" spans="1:17" x14ac:dyDescent="0.25">
      <c r="A42" s="35">
        <v>2</v>
      </c>
      <c r="B42" s="35" t="s">
        <v>99</v>
      </c>
      <c r="C42" s="30">
        <v>5425.92</v>
      </c>
      <c r="D42" s="30">
        <v>7657.03</v>
      </c>
      <c r="E42" s="30">
        <v>12051.490000000002</v>
      </c>
      <c r="F42" s="30">
        <v>14768.11</v>
      </c>
      <c r="G42" s="30">
        <v>16612.75</v>
      </c>
      <c r="H42" s="30">
        <v>20705.099999999999</v>
      </c>
      <c r="I42" s="30">
        <v>26540.92</v>
      </c>
      <c r="J42" s="30">
        <v>30107.05</v>
      </c>
      <c r="K42" s="30">
        <v>34757.440000000002</v>
      </c>
      <c r="L42" s="30">
        <v>40500.07</v>
      </c>
      <c r="M42" s="30">
        <v>46154.92</v>
      </c>
      <c r="N42" s="41">
        <v>56010</v>
      </c>
      <c r="O42" s="33">
        <v>-9855.0800000000017</v>
      </c>
      <c r="P42" s="32">
        <v>0.82404784859846458</v>
      </c>
      <c r="Q42" s="36" t="s">
        <v>100</v>
      </c>
    </row>
    <row r="43" spans="1:17" x14ac:dyDescent="0.25">
      <c r="A43" s="42"/>
      <c r="B43" s="42" t="s">
        <v>101</v>
      </c>
      <c r="C43" s="38">
        <v>4314.3900000000003</v>
      </c>
      <c r="D43" s="38">
        <v>5772.87</v>
      </c>
      <c r="E43" s="38">
        <v>9119.5400000000009</v>
      </c>
      <c r="F43" s="53">
        <v>11155.98</v>
      </c>
      <c r="G43" s="53">
        <v>11709.41</v>
      </c>
      <c r="H43" s="38">
        <v>12521.89</v>
      </c>
      <c r="I43" s="38">
        <v>17336.39</v>
      </c>
      <c r="J43" s="38">
        <v>20160.98</v>
      </c>
      <c r="K43" s="38">
        <v>23509.54</v>
      </c>
      <c r="L43" s="38">
        <v>26291.64</v>
      </c>
      <c r="M43" s="38">
        <v>28315.22</v>
      </c>
      <c r="N43" s="39">
        <v>29510</v>
      </c>
      <c r="O43" s="33">
        <v>-1194.7799999999988</v>
      </c>
      <c r="P43" s="32">
        <v>0.95951270755676044</v>
      </c>
      <c r="Q43" s="43" t="s">
        <v>102</v>
      </c>
    </row>
    <row r="44" spans="1:17" x14ac:dyDescent="0.25">
      <c r="A44" s="42"/>
      <c r="B44" s="42" t="s">
        <v>103</v>
      </c>
      <c r="C44" s="38">
        <v>1111.53</v>
      </c>
      <c r="D44" s="38">
        <v>1884.16</v>
      </c>
      <c r="E44" s="38">
        <v>2931.95</v>
      </c>
      <c r="F44" s="53">
        <v>3612.13</v>
      </c>
      <c r="G44" s="53">
        <v>4903.34</v>
      </c>
      <c r="H44" s="38">
        <v>8183.21</v>
      </c>
      <c r="I44" s="38">
        <v>9204.5300000000007</v>
      </c>
      <c r="J44" s="38">
        <v>9946.07</v>
      </c>
      <c r="K44" s="38">
        <v>11247.9</v>
      </c>
      <c r="L44" s="38">
        <v>14208.43</v>
      </c>
      <c r="M44" s="38">
        <v>17839.7</v>
      </c>
      <c r="N44" s="39">
        <v>21600</v>
      </c>
      <c r="O44" s="33">
        <v>-3760.2999999999993</v>
      </c>
      <c r="P44" s="32">
        <v>0.82591203703703708</v>
      </c>
      <c r="Q44" s="43" t="s">
        <v>104</v>
      </c>
    </row>
    <row r="45" spans="1:17" x14ac:dyDescent="0.25">
      <c r="A45" s="42"/>
      <c r="B45" s="42" t="s">
        <v>105</v>
      </c>
      <c r="C45" s="38">
        <v>0</v>
      </c>
      <c r="D45" s="38"/>
      <c r="E45" s="38"/>
      <c r="F45" s="38"/>
      <c r="G45" s="38"/>
      <c r="H45" s="50"/>
      <c r="I45" s="50"/>
      <c r="J45" s="54"/>
      <c r="K45" s="55"/>
      <c r="L45" s="55"/>
      <c r="M45" s="52"/>
      <c r="N45" s="39">
        <v>4900</v>
      </c>
      <c r="O45" s="33">
        <v>-4900</v>
      </c>
      <c r="P45" s="32">
        <v>0</v>
      </c>
      <c r="Q45" s="42" t="s">
        <v>106</v>
      </c>
    </row>
    <row r="46" spans="1:17" x14ac:dyDescent="0.25">
      <c r="A46" s="35">
        <v>3</v>
      </c>
      <c r="B46" s="35" t="s">
        <v>107</v>
      </c>
      <c r="C46" s="30">
        <v>1635.59</v>
      </c>
      <c r="D46" s="30">
        <v>5741.72</v>
      </c>
      <c r="E46" s="30">
        <v>10296.200000000001</v>
      </c>
      <c r="F46" s="30">
        <v>14787.82</v>
      </c>
      <c r="G46" s="30">
        <v>21997.08</v>
      </c>
      <c r="H46" s="30">
        <v>27260.3</v>
      </c>
      <c r="I46" s="30">
        <v>32652.15</v>
      </c>
      <c r="J46" s="30">
        <v>37861.1</v>
      </c>
      <c r="K46" s="30">
        <v>42448.74</v>
      </c>
      <c r="L46" s="30">
        <v>48093.65</v>
      </c>
      <c r="M46" s="30">
        <v>54273.16</v>
      </c>
      <c r="N46" s="41">
        <v>72958</v>
      </c>
      <c r="O46" s="33">
        <v>-18684.839999999997</v>
      </c>
      <c r="P46" s="32">
        <v>0.74389594012993787</v>
      </c>
      <c r="Q46" s="36" t="s">
        <v>108</v>
      </c>
    </row>
    <row r="47" spans="1:17" x14ac:dyDescent="0.25">
      <c r="A47" s="35">
        <v>4</v>
      </c>
      <c r="B47" s="35" t="s">
        <v>109</v>
      </c>
      <c r="C47" s="30">
        <v>78.84</v>
      </c>
      <c r="D47" s="30">
        <v>266.24</v>
      </c>
      <c r="E47" s="30">
        <v>378.04</v>
      </c>
      <c r="F47" s="30">
        <v>498.72</v>
      </c>
      <c r="G47" s="30">
        <v>600.19000000000005</v>
      </c>
      <c r="H47" s="30">
        <v>700.71</v>
      </c>
      <c r="I47" s="30">
        <v>843.11</v>
      </c>
      <c r="J47" s="30">
        <v>940.15</v>
      </c>
      <c r="K47" s="30">
        <v>1125.57</v>
      </c>
      <c r="L47" s="30">
        <v>1296.6099999999999</v>
      </c>
      <c r="M47" s="30">
        <v>1699.1</v>
      </c>
      <c r="N47" s="41">
        <v>1607</v>
      </c>
      <c r="O47" s="33">
        <v>92.099999999999909</v>
      </c>
      <c r="P47" s="32">
        <v>1.0573117610454261</v>
      </c>
      <c r="Q47" s="36" t="s">
        <v>110</v>
      </c>
    </row>
    <row r="48" spans="1:17" x14ac:dyDescent="0.25">
      <c r="A48" s="35">
        <v>5</v>
      </c>
      <c r="B48" s="58" t="s">
        <v>111</v>
      </c>
      <c r="C48" s="59">
        <v>15616.13</v>
      </c>
      <c r="D48" s="59">
        <v>32036.660000000003</v>
      </c>
      <c r="E48" s="59">
        <v>48597.67</v>
      </c>
      <c r="F48" s="59">
        <v>68461.990000000005</v>
      </c>
      <c r="G48" s="59">
        <v>86118.11</v>
      </c>
      <c r="H48" s="59">
        <v>104821.61</v>
      </c>
      <c r="I48" s="59">
        <v>123119.48000000001</v>
      </c>
      <c r="J48" s="59">
        <v>143236.15000000002</v>
      </c>
      <c r="K48" s="59">
        <v>161366.63</v>
      </c>
      <c r="L48" s="59">
        <v>181111.52000000002</v>
      </c>
      <c r="M48" s="59">
        <v>199095.55000000002</v>
      </c>
      <c r="N48" s="41">
        <v>224751</v>
      </c>
      <c r="O48" s="33">
        <v>-25655.449999999983</v>
      </c>
      <c r="P48" s="32">
        <v>0.88584945117040648</v>
      </c>
      <c r="Q48" s="60" t="s">
        <v>112</v>
      </c>
    </row>
    <row r="49" spans="1:17" x14ac:dyDescent="0.25">
      <c r="A49" s="42"/>
      <c r="B49" s="42" t="s">
        <v>113</v>
      </c>
      <c r="C49" s="38">
        <v>12576.11</v>
      </c>
      <c r="D49" s="38">
        <v>24398.74</v>
      </c>
      <c r="E49" s="38">
        <v>36770.83</v>
      </c>
      <c r="F49" s="38">
        <v>52114.14</v>
      </c>
      <c r="G49" s="38">
        <v>65337.67</v>
      </c>
      <c r="H49" s="38">
        <v>79181.59</v>
      </c>
      <c r="I49" s="38">
        <v>93029.06</v>
      </c>
      <c r="J49" s="38">
        <v>108431.77</v>
      </c>
      <c r="K49" s="38">
        <v>122309.24</v>
      </c>
      <c r="L49" s="38">
        <v>136300.64000000001</v>
      </c>
      <c r="M49" s="38">
        <v>149515.04</v>
      </c>
      <c r="N49" s="39">
        <v>160585</v>
      </c>
      <c r="O49" s="33">
        <v>-11069.959999999992</v>
      </c>
      <c r="P49" s="32">
        <v>0.93106479434567369</v>
      </c>
      <c r="Q49" s="43" t="s">
        <v>114</v>
      </c>
    </row>
    <row r="50" spans="1:17" x14ac:dyDescent="0.25">
      <c r="A50" s="42"/>
      <c r="B50" s="42" t="s">
        <v>115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9">
        <v>3200</v>
      </c>
      <c r="O50" s="33">
        <v>-3200</v>
      </c>
      <c r="P50" s="32">
        <v>0</v>
      </c>
      <c r="Q50" s="43" t="s">
        <v>97</v>
      </c>
    </row>
    <row r="51" spans="1:17" x14ac:dyDescent="0.25">
      <c r="A51" s="42"/>
      <c r="B51" s="42" t="s">
        <v>116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9">
        <v>3530</v>
      </c>
      <c r="O51" s="33">
        <v>-3530</v>
      </c>
      <c r="P51" s="32">
        <v>0</v>
      </c>
      <c r="Q51" s="43"/>
    </row>
    <row r="52" spans="1:17" x14ac:dyDescent="0.25">
      <c r="A52" s="42"/>
      <c r="B52" s="42" t="s">
        <v>117</v>
      </c>
      <c r="C52" s="38">
        <v>3032.22</v>
      </c>
      <c r="D52" s="38">
        <v>7202.29</v>
      </c>
      <c r="E52" s="38">
        <v>11291.53</v>
      </c>
      <c r="F52" s="38">
        <v>15815.39</v>
      </c>
      <c r="G52" s="38">
        <v>20246.73</v>
      </c>
      <c r="H52" s="38">
        <v>24748.11</v>
      </c>
      <c r="I52" s="38">
        <v>29072.54</v>
      </c>
      <c r="J52" s="38">
        <v>33785.81</v>
      </c>
      <c r="K52" s="38">
        <v>38037.94</v>
      </c>
      <c r="L52" s="38">
        <v>43594.32</v>
      </c>
      <c r="M52" s="38">
        <v>48360.04</v>
      </c>
      <c r="N52" s="39">
        <v>54536</v>
      </c>
      <c r="O52" s="33">
        <v>-6175.9599999999991</v>
      </c>
      <c r="P52" s="32">
        <v>0.88675443743582227</v>
      </c>
      <c r="Q52" s="43" t="s">
        <v>68</v>
      </c>
    </row>
    <row r="53" spans="1:17" x14ac:dyDescent="0.25">
      <c r="A53" s="42"/>
      <c r="B53" s="42" t="s">
        <v>118</v>
      </c>
      <c r="C53" s="38">
        <v>7.8</v>
      </c>
      <c r="D53" s="53">
        <v>435.63</v>
      </c>
      <c r="E53" s="53">
        <v>535.30999999999995</v>
      </c>
      <c r="F53" s="38">
        <v>532.46</v>
      </c>
      <c r="G53" s="38">
        <v>533.71</v>
      </c>
      <c r="H53" s="38">
        <v>891.91</v>
      </c>
      <c r="I53" s="38">
        <v>1017.88</v>
      </c>
      <c r="J53" s="38">
        <v>1018.57</v>
      </c>
      <c r="K53" s="38">
        <v>1019.45</v>
      </c>
      <c r="L53" s="38">
        <v>1216.56</v>
      </c>
      <c r="M53" s="38">
        <v>1220.47</v>
      </c>
      <c r="N53" s="39">
        <v>2900</v>
      </c>
      <c r="O53" s="33">
        <v>-1679.53</v>
      </c>
      <c r="P53" s="32">
        <v>0.42085172413793104</v>
      </c>
      <c r="Q53" s="43" t="s">
        <v>119</v>
      </c>
    </row>
    <row r="54" spans="1:17" x14ac:dyDescent="0.25">
      <c r="A54" s="35">
        <v>6</v>
      </c>
      <c r="B54" s="35" t="s">
        <v>175</v>
      </c>
      <c r="C54" s="30">
        <v>2696.04</v>
      </c>
      <c r="D54" s="30">
        <v>7170.61</v>
      </c>
      <c r="E54" s="30">
        <v>12527.84</v>
      </c>
      <c r="F54" s="30">
        <v>17694.89</v>
      </c>
      <c r="G54" s="30">
        <v>23776.339999999997</v>
      </c>
      <c r="H54" s="30">
        <v>28957.030000000002</v>
      </c>
      <c r="I54" s="30">
        <v>34651.050000000003</v>
      </c>
      <c r="J54" s="30">
        <v>40356.559999999998</v>
      </c>
      <c r="K54" s="30">
        <v>45720.590000000004</v>
      </c>
      <c r="L54" s="30">
        <v>51891.399999999994</v>
      </c>
      <c r="M54" s="30">
        <v>57337.82</v>
      </c>
      <c r="N54" s="41">
        <v>66473</v>
      </c>
      <c r="O54" s="33">
        <v>-9135.18</v>
      </c>
      <c r="P54" s="32">
        <v>0.86257307478224243</v>
      </c>
      <c r="Q54" s="36" t="s">
        <v>120</v>
      </c>
    </row>
    <row r="55" spans="1:17" x14ac:dyDescent="0.25">
      <c r="A55" s="35">
        <v>7</v>
      </c>
      <c r="B55" s="35" t="s">
        <v>121</v>
      </c>
      <c r="C55" s="30">
        <v>1626.6899999999998</v>
      </c>
      <c r="D55" s="30">
        <v>4247.7199999999993</v>
      </c>
      <c r="E55" s="30">
        <v>6685.41</v>
      </c>
      <c r="F55" s="30">
        <v>9128.8700000000008</v>
      </c>
      <c r="G55" s="30">
        <v>11632.07</v>
      </c>
      <c r="H55" s="30">
        <v>14150.99</v>
      </c>
      <c r="I55" s="30">
        <v>16622.95</v>
      </c>
      <c r="J55" s="30">
        <v>19213.239999999998</v>
      </c>
      <c r="K55" s="30">
        <v>21629.81</v>
      </c>
      <c r="L55" s="30">
        <v>24181.67</v>
      </c>
      <c r="M55" s="30">
        <v>26779.03</v>
      </c>
      <c r="N55" s="41">
        <v>30524</v>
      </c>
      <c r="O55" s="33">
        <v>-3744.9700000000012</v>
      </c>
      <c r="P55" s="32">
        <v>0.87731064080723364</v>
      </c>
      <c r="Q55" s="36" t="s">
        <v>122</v>
      </c>
    </row>
    <row r="56" spans="1:17" x14ac:dyDescent="0.25">
      <c r="A56" s="42"/>
      <c r="B56" s="42" t="s">
        <v>123</v>
      </c>
      <c r="C56" s="38">
        <v>62.86</v>
      </c>
      <c r="D56" s="38">
        <v>107.88</v>
      </c>
      <c r="E56" s="38">
        <v>187.87</v>
      </c>
      <c r="F56" s="38">
        <v>255.29</v>
      </c>
      <c r="G56" s="38">
        <v>327.05</v>
      </c>
      <c r="H56" s="38">
        <v>403.9</v>
      </c>
      <c r="I56" s="38">
        <v>474.97</v>
      </c>
      <c r="J56" s="38">
        <v>542.38</v>
      </c>
      <c r="K56" s="38">
        <v>635.95000000000005</v>
      </c>
      <c r="L56" s="38">
        <v>709.01</v>
      </c>
      <c r="M56" s="38">
        <v>775.39</v>
      </c>
      <c r="N56" s="39">
        <v>894</v>
      </c>
      <c r="O56" s="33">
        <v>-118.61000000000001</v>
      </c>
      <c r="P56" s="32">
        <v>0.86732662192393739</v>
      </c>
      <c r="Q56" s="43" t="s">
        <v>124</v>
      </c>
    </row>
    <row r="57" spans="1:17" x14ac:dyDescent="0.25">
      <c r="A57" s="42"/>
      <c r="B57" s="42" t="s">
        <v>125</v>
      </c>
      <c r="C57" s="38">
        <v>1263.83</v>
      </c>
      <c r="D57" s="38">
        <v>3378.91</v>
      </c>
      <c r="E57" s="38">
        <v>5454.49</v>
      </c>
      <c r="F57" s="38">
        <v>7553.77</v>
      </c>
      <c r="G57" s="38">
        <v>9613.98</v>
      </c>
      <c r="H57" s="38">
        <v>11601.58</v>
      </c>
      <c r="I57" s="38">
        <v>13702.7</v>
      </c>
      <c r="J57" s="38">
        <v>15728.82</v>
      </c>
      <c r="K57" s="38">
        <v>17751.89</v>
      </c>
      <c r="L57" s="38">
        <v>19809.61</v>
      </c>
      <c r="M57" s="38">
        <v>21941.07</v>
      </c>
      <c r="N57" s="39">
        <v>26330</v>
      </c>
      <c r="O57" s="33">
        <v>-4388.93</v>
      </c>
      <c r="P57" s="32">
        <v>0.83331067223699207</v>
      </c>
      <c r="Q57" s="43" t="s">
        <v>126</v>
      </c>
    </row>
    <row r="58" spans="1:17" x14ac:dyDescent="0.25">
      <c r="A58" s="42"/>
      <c r="B58" s="61" t="s">
        <v>127</v>
      </c>
      <c r="C58" s="38">
        <v>0</v>
      </c>
      <c r="D58" s="38">
        <v>260.93</v>
      </c>
      <c r="E58" s="38">
        <v>343.05</v>
      </c>
      <c r="F58" s="38">
        <v>419.81</v>
      </c>
      <c r="G58" s="38">
        <v>491.04</v>
      </c>
      <c r="H58" s="38">
        <v>745.51</v>
      </c>
      <c r="I58" s="38">
        <v>745.28</v>
      </c>
      <c r="J58" s="38">
        <v>842.04</v>
      </c>
      <c r="K58" s="38">
        <v>841.97</v>
      </c>
      <c r="L58" s="38">
        <v>963.05</v>
      </c>
      <c r="M58" s="38">
        <v>1062.57</v>
      </c>
      <c r="N58" s="39">
        <v>1100</v>
      </c>
      <c r="O58" s="33">
        <v>-37.430000000000064</v>
      </c>
      <c r="P58" s="32">
        <v>0.96597272727272721</v>
      </c>
      <c r="Q58" s="43" t="s">
        <v>128</v>
      </c>
    </row>
    <row r="59" spans="1:17" x14ac:dyDescent="0.25">
      <c r="A59" s="62"/>
      <c r="B59" s="61" t="s">
        <v>129</v>
      </c>
      <c r="C59" s="63">
        <v>300</v>
      </c>
      <c r="D59" s="63">
        <v>500</v>
      </c>
      <c r="E59" s="63">
        <v>700</v>
      </c>
      <c r="F59" s="63">
        <v>900</v>
      </c>
      <c r="G59" s="63">
        <v>1200</v>
      </c>
      <c r="H59" s="38">
        <v>1400</v>
      </c>
      <c r="I59" s="38">
        <v>1700</v>
      </c>
      <c r="J59" s="38">
        <v>2100</v>
      </c>
      <c r="K59" s="38">
        <v>2400</v>
      </c>
      <c r="L59" s="38">
        <v>2700</v>
      </c>
      <c r="M59" s="38">
        <v>3000</v>
      </c>
      <c r="N59" s="39">
        <v>2200</v>
      </c>
      <c r="O59" s="33">
        <v>800</v>
      </c>
      <c r="P59" s="32">
        <v>1.3636363636363635</v>
      </c>
      <c r="Q59" s="64" t="s">
        <v>130</v>
      </c>
    </row>
    <row r="60" spans="1:17" x14ac:dyDescent="0.25">
      <c r="A60" s="35" t="s">
        <v>131</v>
      </c>
      <c r="B60" s="35" t="s">
        <v>132</v>
      </c>
      <c r="C60" s="30"/>
      <c r="D60" s="30"/>
      <c r="E60" s="30"/>
      <c r="F60" s="30">
        <v>121</v>
      </c>
      <c r="G60" s="30">
        <v>121.17</v>
      </c>
      <c r="H60" s="30">
        <v>121.17</v>
      </c>
      <c r="I60" s="30">
        <v>121.17</v>
      </c>
      <c r="J60" s="30">
        <v>121.17</v>
      </c>
      <c r="K60" s="30">
        <v>121.17</v>
      </c>
      <c r="L60" s="30">
        <v>121.17</v>
      </c>
      <c r="M60" s="30">
        <v>121.17</v>
      </c>
      <c r="N60" s="41"/>
      <c r="O60" s="33">
        <v>121.17</v>
      </c>
      <c r="P60" s="32"/>
      <c r="Q60" s="36" t="s">
        <v>133</v>
      </c>
    </row>
    <row r="61" spans="1:17" x14ac:dyDescent="0.25">
      <c r="A61" s="35" t="s">
        <v>134</v>
      </c>
      <c r="B61" s="35" t="s">
        <v>135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41">
        <v>18980</v>
      </c>
      <c r="O61" s="33">
        <v>-18980</v>
      </c>
      <c r="P61" s="32">
        <v>0</v>
      </c>
      <c r="Q61" s="36" t="s">
        <v>136</v>
      </c>
    </row>
    <row r="62" spans="1:17" x14ac:dyDescent="0.25">
      <c r="A62" s="35"/>
      <c r="B62" s="65" t="s">
        <v>137</v>
      </c>
      <c r="C62" s="30"/>
      <c r="D62" s="30"/>
      <c r="E62" s="30"/>
      <c r="F62" s="30"/>
      <c r="G62" s="30"/>
      <c r="H62" s="66"/>
      <c r="I62" s="56"/>
      <c r="J62" s="57"/>
      <c r="K62" s="57"/>
      <c r="L62" s="57"/>
      <c r="M62" s="57"/>
      <c r="N62" s="39">
        <v>2200</v>
      </c>
      <c r="O62" s="33">
        <v>-2200</v>
      </c>
      <c r="P62" s="32">
        <v>0</v>
      </c>
      <c r="Q62" s="42" t="s">
        <v>138</v>
      </c>
    </row>
    <row r="63" spans="1:17" x14ac:dyDescent="0.25">
      <c r="A63" s="35"/>
      <c r="B63" s="65" t="s">
        <v>139</v>
      </c>
      <c r="C63" s="30"/>
      <c r="D63" s="30"/>
      <c r="E63" s="30"/>
      <c r="F63" s="30"/>
      <c r="G63" s="30"/>
      <c r="H63" s="66"/>
      <c r="I63" s="56"/>
      <c r="J63" s="57"/>
      <c r="K63" s="57"/>
      <c r="L63" s="57"/>
      <c r="M63" s="57"/>
      <c r="N63" s="39">
        <v>1800</v>
      </c>
      <c r="O63" s="33">
        <v>-1800</v>
      </c>
      <c r="P63" s="32">
        <v>0</v>
      </c>
      <c r="Q63" s="42"/>
    </row>
    <row r="64" spans="1:17" x14ac:dyDescent="0.25">
      <c r="A64" s="35"/>
      <c r="B64" s="42" t="s">
        <v>140</v>
      </c>
      <c r="C64" s="30"/>
      <c r="D64" s="30"/>
      <c r="E64" s="30"/>
      <c r="F64" s="30"/>
      <c r="G64" s="30"/>
      <c r="H64" s="66"/>
      <c r="I64" s="56"/>
      <c r="J64" s="57"/>
      <c r="K64" s="57"/>
      <c r="L64" s="57"/>
      <c r="M64" s="57"/>
      <c r="N64" s="39">
        <v>14980</v>
      </c>
      <c r="O64" s="33">
        <v>-14980</v>
      </c>
      <c r="P64" s="32">
        <v>0</v>
      </c>
      <c r="Q64" s="42"/>
    </row>
    <row r="65" spans="1:17" x14ac:dyDescent="0.25">
      <c r="A65" s="35" t="s">
        <v>141</v>
      </c>
      <c r="B65" s="35" t="s">
        <v>142</v>
      </c>
      <c r="C65" s="30">
        <v>649.29999999999995</v>
      </c>
      <c r="D65" s="30">
        <v>1354.4500000000003</v>
      </c>
      <c r="E65" s="30">
        <v>12764.93</v>
      </c>
      <c r="F65" s="30">
        <v>18018.8</v>
      </c>
      <c r="G65" s="30">
        <v>24045.07</v>
      </c>
      <c r="H65" s="30">
        <v>30834.699999999997</v>
      </c>
      <c r="I65" s="30">
        <v>36977.1</v>
      </c>
      <c r="J65" s="30">
        <v>42065.11</v>
      </c>
      <c r="K65" s="30">
        <v>46358.03</v>
      </c>
      <c r="L65" s="30">
        <v>54667.270000000004</v>
      </c>
      <c r="M65" s="30">
        <v>73583.02</v>
      </c>
      <c r="N65" s="41">
        <v>135146</v>
      </c>
      <c r="O65" s="33">
        <v>-61562.979999999996</v>
      </c>
      <c r="P65" s="32">
        <v>0.54447057256596576</v>
      </c>
      <c r="Q65" s="36" t="s">
        <v>143</v>
      </c>
    </row>
    <row r="66" spans="1:17" x14ac:dyDescent="0.25">
      <c r="A66" s="42"/>
      <c r="B66" s="42" t="s">
        <v>144</v>
      </c>
      <c r="C66" s="38">
        <v>0.39</v>
      </c>
      <c r="D66" s="38">
        <v>286.04000000000002</v>
      </c>
      <c r="E66" s="38">
        <v>9564.0300000000007</v>
      </c>
      <c r="F66" s="38">
        <v>13065.210000000001</v>
      </c>
      <c r="G66" s="38">
        <v>17442.059999999998</v>
      </c>
      <c r="H66" s="38">
        <v>22400.14</v>
      </c>
      <c r="I66" s="38">
        <v>26558.42</v>
      </c>
      <c r="J66" s="38">
        <v>29706.86</v>
      </c>
      <c r="K66" s="38">
        <v>33024.58</v>
      </c>
      <c r="L66" s="38">
        <v>39734.400000000001</v>
      </c>
      <c r="M66" s="38">
        <v>57419.27</v>
      </c>
      <c r="N66" s="39">
        <v>91826</v>
      </c>
      <c r="O66" s="33">
        <v>-34406.730000000003</v>
      </c>
      <c r="P66" s="32">
        <v>0.62530514233441503</v>
      </c>
      <c r="Q66" s="43" t="s">
        <v>145</v>
      </c>
    </row>
    <row r="67" spans="1:17" x14ac:dyDescent="0.25">
      <c r="A67" s="42"/>
      <c r="B67" s="42" t="s">
        <v>146</v>
      </c>
      <c r="C67" s="38">
        <v>0</v>
      </c>
      <c r="D67" s="38">
        <v>17.399999999999999</v>
      </c>
      <c r="E67" s="38">
        <v>45.86</v>
      </c>
      <c r="F67" s="38">
        <v>202.97</v>
      </c>
      <c r="G67" s="38">
        <v>267.2</v>
      </c>
      <c r="H67" s="38">
        <v>330.52</v>
      </c>
      <c r="I67" s="38">
        <v>345.14</v>
      </c>
      <c r="J67" s="38">
        <v>363.89</v>
      </c>
      <c r="K67" s="38">
        <v>403.93</v>
      </c>
      <c r="L67" s="38">
        <v>433.18</v>
      </c>
      <c r="M67" s="38">
        <v>451.41</v>
      </c>
      <c r="N67" s="39">
        <v>1000</v>
      </c>
      <c r="O67" s="33">
        <v>-548.58999999999992</v>
      </c>
      <c r="P67" s="32">
        <v>0.45141000000000003</v>
      </c>
      <c r="Q67" s="43" t="s">
        <v>147</v>
      </c>
    </row>
    <row r="68" spans="1:17" x14ac:dyDescent="0.25">
      <c r="A68" s="42"/>
      <c r="B68" s="42" t="s">
        <v>148</v>
      </c>
      <c r="C68" s="38">
        <v>648.91</v>
      </c>
      <c r="D68" s="38">
        <v>1000.59</v>
      </c>
      <c r="E68" s="38">
        <v>2278.9</v>
      </c>
      <c r="F68" s="38">
        <v>2983.69</v>
      </c>
      <c r="G68" s="38">
        <v>3662.08</v>
      </c>
      <c r="H68" s="38">
        <v>4629.53</v>
      </c>
      <c r="I68" s="38">
        <v>5782.23</v>
      </c>
      <c r="J68" s="38">
        <v>7428.55</v>
      </c>
      <c r="K68" s="38">
        <v>7917.95</v>
      </c>
      <c r="L68" s="38">
        <v>9140.36</v>
      </c>
      <c r="M68" s="38">
        <v>9821.49</v>
      </c>
      <c r="N68" s="39">
        <v>25320</v>
      </c>
      <c r="O68" s="33">
        <v>-15498.51</v>
      </c>
      <c r="P68" s="32">
        <v>0.38789454976303317</v>
      </c>
      <c r="Q68" s="43" t="s">
        <v>149</v>
      </c>
    </row>
    <row r="69" spans="1:17" x14ac:dyDescent="0.25">
      <c r="A69" s="35"/>
      <c r="B69" s="67" t="s">
        <v>176</v>
      </c>
      <c r="C69" s="56">
        <v>0</v>
      </c>
      <c r="D69" s="56">
        <v>50.42</v>
      </c>
      <c r="E69" s="56">
        <v>876.13999999999987</v>
      </c>
      <c r="F69" s="56">
        <v>1766.93</v>
      </c>
      <c r="G69" s="56">
        <v>2673.7300000000005</v>
      </c>
      <c r="H69" s="56">
        <v>3474.51</v>
      </c>
      <c r="I69" s="56">
        <v>4291.3099999999995</v>
      </c>
      <c r="J69" s="56">
        <v>4565.8099999999995</v>
      </c>
      <c r="K69" s="56">
        <v>5011.57</v>
      </c>
      <c r="L69" s="56">
        <v>5359.33</v>
      </c>
      <c r="M69" s="56">
        <v>5890.85</v>
      </c>
      <c r="N69" s="39">
        <v>17000</v>
      </c>
      <c r="O69" s="33">
        <v>-11109.15</v>
      </c>
      <c r="P69" s="32">
        <v>0.34652058823529414</v>
      </c>
      <c r="Q69" s="47"/>
    </row>
    <row r="70" spans="1:17" x14ac:dyDescent="0.25">
      <c r="A70" s="35" t="s">
        <v>152</v>
      </c>
      <c r="B70" s="35" t="s">
        <v>150</v>
      </c>
      <c r="C70" s="38"/>
      <c r="D70" s="38"/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41">
        <v>3000</v>
      </c>
      <c r="O70" s="33">
        <v>-3000</v>
      </c>
      <c r="P70" s="32"/>
      <c r="Q70" s="47"/>
    </row>
    <row r="71" spans="1:17" x14ac:dyDescent="0.25">
      <c r="A71" s="68"/>
      <c r="B71" s="69" t="s">
        <v>153</v>
      </c>
      <c r="C71" s="38">
        <v>0</v>
      </c>
      <c r="D71" s="38"/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9">
        <v>3000</v>
      </c>
      <c r="O71" s="33">
        <v>-3000</v>
      </c>
      <c r="P71" s="32"/>
      <c r="Q71" s="47"/>
    </row>
    <row r="72" spans="1:17" x14ac:dyDescent="0.25">
      <c r="A72" s="28"/>
      <c r="B72" s="46" t="s">
        <v>154</v>
      </c>
      <c r="C72" s="30">
        <v>15340.329999999994</v>
      </c>
      <c r="D72" s="30">
        <v>24089.17</v>
      </c>
      <c r="E72" s="30">
        <v>30864.190000000031</v>
      </c>
      <c r="F72" s="30">
        <v>34542.739999999991</v>
      </c>
      <c r="G72" s="30">
        <v>35928.479999999952</v>
      </c>
      <c r="H72" s="30">
        <v>46157.130000000005</v>
      </c>
      <c r="I72" s="30">
        <v>45169.920000000042</v>
      </c>
      <c r="J72" s="30">
        <v>47662.370000000054</v>
      </c>
      <c r="K72" s="30">
        <v>51380.839999999967</v>
      </c>
      <c r="L72" s="30">
        <v>47913.199999999953</v>
      </c>
      <c r="M72" s="30">
        <v>37746.690000000061</v>
      </c>
      <c r="N72" s="41">
        <v>-55498</v>
      </c>
      <c r="O72" s="33">
        <v>93244.690000000061</v>
      </c>
      <c r="P72" s="32">
        <v>-0.68014505027208294</v>
      </c>
      <c r="Q72" s="47" t="s">
        <v>155</v>
      </c>
    </row>
    <row r="73" spans="1:17" x14ac:dyDescent="0.25">
      <c r="A73" s="28"/>
      <c r="B73" s="70" t="s">
        <v>156</v>
      </c>
      <c r="C73" s="30">
        <v>-15340.329999999994</v>
      </c>
      <c r="D73" s="30">
        <v>-24089.17</v>
      </c>
      <c r="E73" s="30">
        <v>-30864.190000000031</v>
      </c>
      <c r="F73" s="30">
        <v>-34542.739999999991</v>
      </c>
      <c r="G73" s="30">
        <v>-35928.479999999952</v>
      </c>
      <c r="H73" s="30">
        <v>-46157.130000000005</v>
      </c>
      <c r="I73" s="30">
        <v>-45169.920000000042</v>
      </c>
      <c r="J73" s="30">
        <v>-47662.370000000054</v>
      </c>
      <c r="K73" s="30">
        <v>-51380.839999999967</v>
      </c>
      <c r="L73" s="30">
        <v>-47913.199999999953</v>
      </c>
      <c r="M73" s="30">
        <v>-37746.690000000061</v>
      </c>
      <c r="N73" s="40">
        <v>55498</v>
      </c>
      <c r="O73" s="33">
        <v>-93244.690000000061</v>
      </c>
      <c r="P73" s="32">
        <v>-0.68014505027208294</v>
      </c>
      <c r="Q73" s="71" t="s">
        <v>157</v>
      </c>
    </row>
    <row r="74" spans="1:17" x14ac:dyDescent="0.25">
      <c r="A74" s="28"/>
      <c r="B74" s="35" t="s">
        <v>158</v>
      </c>
      <c r="C74" s="30">
        <v>-14095.959999999995</v>
      </c>
      <c r="D74" s="30">
        <v>-20818.379999999997</v>
      </c>
      <c r="E74" s="30">
        <v>-24347.530000000032</v>
      </c>
      <c r="F74" s="30">
        <v>-21918.30999999999</v>
      </c>
      <c r="G74" s="30">
        <v>-21086.949999999953</v>
      </c>
      <c r="H74" s="30">
        <v>-91831.3</v>
      </c>
      <c r="I74" s="30">
        <v>-88289.620000000054</v>
      </c>
      <c r="J74" s="30">
        <v>-89012.700000000055</v>
      </c>
      <c r="K74" s="30">
        <v>-90594.289999999964</v>
      </c>
      <c r="L74" s="30">
        <v>-82376.819999999949</v>
      </c>
      <c r="M74" s="30">
        <v>-59437.530000000057</v>
      </c>
      <c r="N74" s="40">
        <v>10430.800000000003</v>
      </c>
      <c r="O74" s="33">
        <v>-69868.33000000006</v>
      </c>
      <c r="P74" s="32">
        <v>-5.6982714652759174</v>
      </c>
      <c r="Q74" s="36" t="s">
        <v>102</v>
      </c>
    </row>
    <row r="75" spans="1:17" x14ac:dyDescent="0.25">
      <c r="A75" s="72">
        <v>1</v>
      </c>
      <c r="B75" s="42" t="s">
        <v>159</v>
      </c>
      <c r="C75" s="38">
        <v>4.72</v>
      </c>
      <c r="D75" s="38">
        <v>8.89</v>
      </c>
      <c r="E75" s="38">
        <v>16.59</v>
      </c>
      <c r="F75" s="38">
        <v>19.829999999999998</v>
      </c>
      <c r="G75" s="38">
        <v>23.12</v>
      </c>
      <c r="H75" s="38">
        <v>25.87</v>
      </c>
      <c r="I75" s="38">
        <v>27.82</v>
      </c>
      <c r="J75" s="38">
        <v>30.14</v>
      </c>
      <c r="K75" s="38">
        <v>39.93</v>
      </c>
      <c r="L75" s="38">
        <v>43.7</v>
      </c>
      <c r="M75" s="38">
        <v>46.01</v>
      </c>
      <c r="N75" s="39">
        <v>0</v>
      </c>
      <c r="O75" s="33">
        <v>46.01</v>
      </c>
      <c r="P75" s="32"/>
      <c r="Q75" s="43" t="s">
        <v>160</v>
      </c>
    </row>
    <row r="76" spans="1:17" x14ac:dyDescent="0.25">
      <c r="A76" s="72">
        <v>2</v>
      </c>
      <c r="B76" s="42" t="s">
        <v>161</v>
      </c>
      <c r="C76" s="38">
        <v>10909.35</v>
      </c>
      <c r="D76" s="38">
        <v>5505.81</v>
      </c>
      <c r="E76" s="38">
        <v>12662.45</v>
      </c>
      <c r="F76" s="38">
        <v>20311.600000000002</v>
      </c>
      <c r="G76" s="38">
        <v>27541.75</v>
      </c>
      <c r="H76" s="38">
        <v>33632.120000000003</v>
      </c>
      <c r="I76" s="38">
        <v>21304.95</v>
      </c>
      <c r="J76" s="38">
        <v>21566</v>
      </c>
      <c r="K76" s="38">
        <v>22121.960000000003</v>
      </c>
      <c r="L76" s="38">
        <v>11861.839999999998</v>
      </c>
      <c r="M76" s="38">
        <v>15073.39</v>
      </c>
      <c r="N76" s="39">
        <v>25000</v>
      </c>
      <c r="O76" s="33">
        <v>-9926.61</v>
      </c>
      <c r="P76" s="32">
        <v>0.60293560000000002</v>
      </c>
      <c r="Q76" s="43" t="s">
        <v>162</v>
      </c>
    </row>
    <row r="77" spans="1:17" x14ac:dyDescent="0.25">
      <c r="A77" s="72">
        <v>3</v>
      </c>
      <c r="B77" s="42" t="s">
        <v>150</v>
      </c>
      <c r="C77" s="38">
        <v>-25010.029999999992</v>
      </c>
      <c r="D77" s="38">
        <v>-26333.079999999998</v>
      </c>
      <c r="E77" s="38">
        <v>-37026.570000000036</v>
      </c>
      <c r="F77" s="38">
        <v>-42249.739999999991</v>
      </c>
      <c r="G77" s="38">
        <v>-48651.819999999956</v>
      </c>
      <c r="H77" s="38">
        <v>-125489.29000000001</v>
      </c>
      <c r="I77" s="38">
        <v>-109622.39000000004</v>
      </c>
      <c r="J77" s="38">
        <v>-110608.84000000005</v>
      </c>
      <c r="K77" s="38">
        <v>-112756.17999999998</v>
      </c>
      <c r="L77" s="38">
        <v>-94282.359999999942</v>
      </c>
      <c r="M77" s="38">
        <v>-74556.930000000051</v>
      </c>
      <c r="N77" s="39">
        <v>-14569</v>
      </c>
      <c r="O77" s="33">
        <v>-59987.930000000051</v>
      </c>
      <c r="P77" s="32">
        <v>5.1175049763195863</v>
      </c>
      <c r="Q77" s="43" t="s">
        <v>151</v>
      </c>
    </row>
    <row r="78" spans="1:17" x14ac:dyDescent="0.25">
      <c r="A78" s="28"/>
      <c r="B78" s="35" t="s">
        <v>163</v>
      </c>
      <c r="C78" s="30">
        <v>-1244.3699999999999</v>
      </c>
      <c r="D78" s="30">
        <v>-3270.79</v>
      </c>
      <c r="E78" s="30">
        <v>-6516.66</v>
      </c>
      <c r="F78" s="30">
        <v>-12624.43</v>
      </c>
      <c r="G78" s="30">
        <v>-14841.53</v>
      </c>
      <c r="H78" s="30">
        <v>45674.17</v>
      </c>
      <c r="I78" s="30">
        <v>43119.700000000004</v>
      </c>
      <c r="J78" s="30">
        <v>41350.33</v>
      </c>
      <c r="K78" s="30">
        <v>39213.449999999997</v>
      </c>
      <c r="L78" s="30">
        <v>34463.619999999995</v>
      </c>
      <c r="M78" s="30">
        <v>21690.839999999997</v>
      </c>
      <c r="N78" s="40">
        <v>45067.199999999997</v>
      </c>
      <c r="O78" s="33">
        <v>-23376.36</v>
      </c>
      <c r="P78" s="32">
        <v>0.48129992544466926</v>
      </c>
      <c r="Q78" s="36" t="s">
        <v>104</v>
      </c>
    </row>
    <row r="79" spans="1:17" x14ac:dyDescent="0.25">
      <c r="A79" s="72">
        <v>1</v>
      </c>
      <c r="B79" s="42" t="s">
        <v>164</v>
      </c>
      <c r="C79" s="38">
        <v>518.84</v>
      </c>
      <c r="D79" s="38">
        <v>1517.88</v>
      </c>
      <c r="E79" s="38">
        <v>2097.4899999999998</v>
      </c>
      <c r="F79" s="38">
        <v>2348.73</v>
      </c>
      <c r="G79" s="38">
        <v>2441.33</v>
      </c>
      <c r="H79" s="38">
        <f>2140.5154+62773</f>
        <v>64913.515400000004</v>
      </c>
      <c r="I79" s="38">
        <f>2804.99000000001+62773</f>
        <v>65577.990000000005</v>
      </c>
      <c r="J79" s="38">
        <f>4232.02+62773</f>
        <v>67005.02</v>
      </c>
      <c r="K79" s="38">
        <f>4293.56+62773</f>
        <v>67066.559999999998</v>
      </c>
      <c r="L79" s="38">
        <f>5182.03999999999+62773</f>
        <v>67955.039999999994</v>
      </c>
      <c r="M79" s="38">
        <f>6086.89999999999+62773</f>
        <v>68859.899999999994</v>
      </c>
      <c r="N79" s="39">
        <v>83314.5</v>
      </c>
      <c r="O79" s="33">
        <v>-77227.600000000006</v>
      </c>
      <c r="P79" s="32">
        <v>7.3059311404377325E-2</v>
      </c>
      <c r="Q79" s="43" t="s">
        <v>165</v>
      </c>
    </row>
    <row r="80" spans="1:17" x14ac:dyDescent="0.25">
      <c r="A80" s="72">
        <v>2</v>
      </c>
      <c r="B80" s="42" t="s">
        <v>166</v>
      </c>
      <c r="C80" s="38">
        <v>-164.22</v>
      </c>
      <c r="D80" s="38">
        <v>-980.49</v>
      </c>
      <c r="E80" s="38">
        <v>-708.68</v>
      </c>
      <c r="F80" s="38">
        <v>-1252.69</v>
      </c>
      <c r="G80" s="38">
        <v>-896.3</v>
      </c>
      <c r="H80" s="38">
        <v>204.36</v>
      </c>
      <c r="I80" s="38">
        <v>581.84</v>
      </c>
      <c r="J80" s="38">
        <v>383.24</v>
      </c>
      <c r="K80" s="38">
        <v>663.02</v>
      </c>
      <c r="L80" s="38">
        <v>816.43</v>
      </c>
      <c r="M80" s="38">
        <v>482.68</v>
      </c>
      <c r="N80" s="39"/>
      <c r="O80" s="33">
        <v>482.68</v>
      </c>
      <c r="P80" s="32"/>
      <c r="Q80" s="43" t="s">
        <v>167</v>
      </c>
    </row>
    <row r="81" spans="1:17" x14ac:dyDescent="0.25">
      <c r="A81" s="72">
        <v>3</v>
      </c>
      <c r="B81" s="42" t="s">
        <v>168</v>
      </c>
      <c r="C81" s="38">
        <v>-1598.99</v>
      </c>
      <c r="D81" s="53">
        <v>-3808.18</v>
      </c>
      <c r="E81" s="38">
        <v>-7905.47</v>
      </c>
      <c r="F81" s="38">
        <v>-13720.47</v>
      </c>
      <c r="G81" s="38">
        <v>-16386.560000000001</v>
      </c>
      <c r="H81" s="38">
        <v>-19443.84</v>
      </c>
      <c r="I81" s="38">
        <v>-23040.13</v>
      </c>
      <c r="J81" s="38">
        <v>-26037.93</v>
      </c>
      <c r="K81" s="38">
        <v>-28516.13</v>
      </c>
      <c r="L81" s="38">
        <v>-34307.85</v>
      </c>
      <c r="M81" s="38">
        <v>-50272.99</v>
      </c>
      <c r="N81" s="39">
        <v>-65026.3</v>
      </c>
      <c r="O81" s="33">
        <v>14753.310000000005</v>
      </c>
      <c r="P81" s="32">
        <v>0.77311780002860375</v>
      </c>
      <c r="Q81" s="43" t="s">
        <v>169</v>
      </c>
    </row>
    <row r="82" spans="1:17" x14ac:dyDescent="0.25">
      <c r="A82" s="73">
        <v>4</v>
      </c>
      <c r="B82" s="74" t="s">
        <v>170</v>
      </c>
      <c r="C82" s="75">
        <v>0</v>
      </c>
      <c r="D82" s="76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7">
        <v>2621.25</v>
      </c>
      <c r="N82" s="79">
        <v>26779</v>
      </c>
      <c r="O82" s="80">
        <v>-24157.75</v>
      </c>
      <c r="P82" s="78">
        <v>9.7884536390455204E-2</v>
      </c>
      <c r="Q82" s="81" t="s">
        <v>171</v>
      </c>
    </row>
    <row r="83" spans="1:17" x14ac:dyDescent="0.25">
      <c r="A83" s="82"/>
      <c r="B83" s="68" t="s">
        <v>172</v>
      </c>
      <c r="C83" s="89"/>
      <c r="D83" s="89"/>
      <c r="E83" s="89"/>
      <c r="F83" s="89"/>
      <c r="G83" s="100"/>
      <c r="H83" s="83"/>
      <c r="I83" s="84"/>
      <c r="J83" s="85"/>
      <c r="K83" s="85"/>
      <c r="L83" s="85"/>
      <c r="M83" s="85"/>
      <c r="N83" s="87"/>
      <c r="O83" s="33"/>
      <c r="P83" s="87"/>
      <c r="Q83" s="82"/>
    </row>
    <row r="84" spans="1:17" x14ac:dyDescent="0.25">
      <c r="A84" s="82"/>
      <c r="B84" s="68" t="s">
        <v>173</v>
      </c>
      <c r="C84" s="89"/>
      <c r="D84" s="89"/>
      <c r="E84" s="89"/>
      <c r="F84" s="89"/>
      <c r="G84" s="89"/>
      <c r="H84" s="83"/>
      <c r="I84" s="84"/>
      <c r="J84" s="85"/>
      <c r="K84" s="85"/>
      <c r="L84" s="85"/>
      <c r="M84" s="85"/>
      <c r="N84" s="87"/>
      <c r="O84" s="33"/>
      <c r="P84" s="87"/>
      <c r="Q84" s="88"/>
    </row>
    <row r="85" spans="1:17" x14ac:dyDescent="0.25">
      <c r="A85" s="68"/>
      <c r="B85" s="68" t="s">
        <v>174</v>
      </c>
      <c r="C85" s="89"/>
      <c r="D85" s="89"/>
      <c r="E85" s="89"/>
      <c r="F85" s="89"/>
      <c r="G85" s="89"/>
      <c r="H85" s="90"/>
      <c r="I85" s="91"/>
      <c r="J85" s="92"/>
      <c r="K85" s="92"/>
      <c r="L85" s="92"/>
      <c r="M85" s="92"/>
      <c r="N85" s="87"/>
      <c r="O85" s="33"/>
      <c r="P85" s="87"/>
      <c r="Q85" s="82"/>
    </row>
    <row r="86" spans="1:17" x14ac:dyDescent="0.25">
      <c r="A86" s="68"/>
      <c r="B86" s="68"/>
      <c r="C86" s="89"/>
      <c r="D86" s="89"/>
      <c r="E86" s="89"/>
      <c r="F86" s="89"/>
      <c r="G86" s="89"/>
      <c r="H86" s="90"/>
      <c r="I86" s="91"/>
      <c r="J86" s="92"/>
      <c r="K86" s="92"/>
      <c r="L86" s="92"/>
      <c r="M86" s="92"/>
      <c r="N86" s="87"/>
      <c r="O86" s="33"/>
      <c r="P86" s="87"/>
      <c r="Q86" s="82"/>
    </row>
    <row r="87" spans="1:17" x14ac:dyDescent="0.25">
      <c r="A87" s="68"/>
      <c r="B87" s="94"/>
      <c r="C87" s="95"/>
      <c r="D87" s="95"/>
      <c r="E87" s="95"/>
      <c r="F87" s="95"/>
      <c r="G87" s="95"/>
      <c r="H87" s="96"/>
      <c r="I87" s="97"/>
      <c r="J87" s="92"/>
      <c r="K87" s="92"/>
      <c r="L87" s="92"/>
      <c r="M87" s="92"/>
      <c r="N87" s="86"/>
      <c r="O87" s="93"/>
      <c r="P87" s="98"/>
      <c r="Q87" s="94"/>
    </row>
    <row r="88" spans="1:17" x14ac:dyDescent="0.25">
      <c r="A88" s="99"/>
      <c r="H88" s="96"/>
      <c r="I88" s="97"/>
      <c r="J88" s="92"/>
      <c r="K88" s="92"/>
      <c r="L88" s="92"/>
      <c r="M88" s="92"/>
      <c r="N88" s="86"/>
      <c r="O88" s="93"/>
      <c r="P88" s="98"/>
      <c r="Q88" s="101"/>
    </row>
    <row r="89" spans="1:17" x14ac:dyDescent="0.25">
      <c r="A89" s="102"/>
      <c r="H89" s="96"/>
      <c r="I89" s="97"/>
      <c r="J89" s="92"/>
      <c r="K89" s="92"/>
      <c r="L89" s="92"/>
      <c r="M89" s="92"/>
      <c r="N89" s="86"/>
      <c r="O89" s="93"/>
      <c r="P89" s="98"/>
      <c r="Q89" s="103"/>
    </row>
    <row r="90" spans="1:17" x14ac:dyDescent="0.25">
      <c r="A90" s="104"/>
      <c r="H90" s="96"/>
      <c r="I90" s="97"/>
      <c r="J90" s="92"/>
      <c r="K90" s="92"/>
      <c r="L90" s="92"/>
      <c r="M90" s="92"/>
      <c r="N90" s="86"/>
      <c r="O90" s="93"/>
      <c r="P90" s="98"/>
      <c r="Q90" s="105"/>
    </row>
  </sheetData>
  <pageMargins left="0.7" right="0.7" top="0.75" bottom="0.75" header="0.3" footer="0.3"/>
  <pageSetup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Alketa Brace</dc:creator>
  <cp:lastModifiedBy>Alketa Brace</cp:lastModifiedBy>
  <cp:lastPrinted>2023-12-29T11:01:27Z</cp:lastPrinted>
  <dcterms:created xsi:type="dcterms:W3CDTF">2023-12-29T10:53:58Z</dcterms:created>
  <dcterms:modified xsi:type="dcterms:W3CDTF">2023-12-29T13:01:58Z</dcterms:modified>
</cp:coreProperties>
</file>